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7-1\Desktop\Отчет об исполнении бюджета\Отчет об исполнении бюджета за 2025 год\Отчет об исполнении бюджета за 1 полугодие 2025 г\"/>
    </mc:Choice>
  </mc:AlternateContent>
  <bookViews>
    <workbookView xWindow="0" yWindow="0" windowWidth="28800" windowHeight="11835"/>
  </bookViews>
  <sheets>
    <sheet name="Доходы" sheetId="2" r:id="rId1"/>
    <sheet name="Расходы" sheetId="6" r:id="rId2"/>
    <sheet name="Источники" sheetId="4" r:id="rId3"/>
  </sheets>
  <definedNames>
    <definedName name="_xlnm._FilterDatabase" localSheetId="1" hidden="1">Расходы!$A$5:$H$916</definedName>
    <definedName name="_xlnm.Print_Titles" localSheetId="0">Доходы!$11:$13</definedName>
    <definedName name="_xlnm.Print_Titles" localSheetId="2">Источники!$1:$6</definedName>
    <definedName name="_xlnm.Print_Area" localSheetId="0">Доходы!$A$1:$F$186</definedName>
    <definedName name="_xlnm.Print_Area" localSheetId="2">Источники!$A$1:$F$14</definedName>
    <definedName name="_xlnm.Print_Area" localSheetId="1">Расходы!$A$1:$H$916</definedName>
  </definedNames>
  <calcPr calcId="152511"/>
</workbook>
</file>

<file path=xl/calcChain.xml><?xml version="1.0" encoding="utf-8"?>
<calcChain xmlns="http://schemas.openxmlformats.org/spreadsheetml/2006/main">
  <c r="G889" i="6" l="1"/>
  <c r="G888" i="6" s="1"/>
  <c r="F889" i="6"/>
  <c r="F888" i="6" s="1"/>
  <c r="G861" i="6"/>
  <c r="G860" i="6" s="1"/>
  <c r="G859" i="6" s="1"/>
  <c r="G853" i="6"/>
  <c r="G852" i="6" s="1"/>
  <c r="G851" i="6" s="1"/>
  <c r="G850" i="6" s="1"/>
  <c r="G849" i="6" s="1"/>
  <c r="G848" i="6" s="1"/>
  <c r="G845" i="6"/>
  <c r="G844" i="6" s="1"/>
  <c r="G843" i="6" s="1"/>
  <c r="G842" i="6" s="1"/>
  <c r="G841" i="6" s="1"/>
  <c r="G846" i="6"/>
  <c r="G838" i="6"/>
  <c r="G837" i="6" s="1"/>
  <c r="G833" i="6"/>
  <c r="G834" i="6"/>
  <c r="G825" i="6"/>
  <c r="G824" i="6" s="1"/>
  <c r="G821" i="6"/>
  <c r="G820" i="6" s="1"/>
  <c r="G817" i="6"/>
  <c r="G816" i="6" s="1"/>
  <c r="G813" i="6"/>
  <c r="G812" i="6" s="1"/>
  <c r="G809" i="6"/>
  <c r="G808" i="6" s="1"/>
  <c r="G805" i="6"/>
  <c r="G804" i="6" s="1"/>
  <c r="G801" i="6"/>
  <c r="G800" i="6" s="1"/>
  <c r="G797" i="6"/>
  <c r="G796" i="6" s="1"/>
  <c r="G792" i="6"/>
  <c r="G791" i="6" s="1"/>
  <c r="G788" i="6"/>
  <c r="G787" i="6" s="1"/>
  <c r="G783" i="6"/>
  <c r="G782" i="6" s="1"/>
  <c r="G778" i="6"/>
  <c r="G777" i="6" s="1"/>
  <c r="G776" i="6" s="1"/>
  <c r="G772" i="6"/>
  <c r="G771" i="6" s="1"/>
  <c r="G770" i="6" s="1"/>
  <c r="G768" i="6"/>
  <c r="G767" i="6" s="1"/>
  <c r="G763" i="6"/>
  <c r="G762" i="6" s="1"/>
  <c r="G759" i="6"/>
  <c r="G758" i="6" s="1"/>
  <c r="G757" i="6" s="1"/>
  <c r="G752" i="6"/>
  <c r="G751" i="6" s="1"/>
  <c r="G750" i="6" s="1"/>
  <c r="G749" i="6" s="1"/>
  <c r="G748" i="6" s="1"/>
  <c r="G746" i="6"/>
  <c r="G745" i="6" s="1"/>
  <c r="G744" i="6" s="1"/>
  <c r="G743" i="6" s="1"/>
  <c r="G742" i="6" s="1"/>
  <c r="G740" i="6"/>
  <c r="G739" i="6" s="1"/>
  <c r="G738" i="6" s="1"/>
  <c r="G737" i="6" s="1"/>
  <c r="G736" i="6" s="1"/>
  <c r="G735" i="6" s="1"/>
  <c r="G732" i="6"/>
  <c r="G731" i="6" s="1"/>
  <c r="G730" i="6" s="1"/>
  <c r="G729" i="6" s="1"/>
  <c r="G728" i="6" s="1"/>
  <c r="G727" i="6" s="1"/>
  <c r="G724" i="6"/>
  <c r="G723" i="6" s="1"/>
  <c r="G722" i="6" s="1"/>
  <c r="G719" i="6"/>
  <c r="G718" i="6" s="1"/>
  <c r="G717" i="6" s="1"/>
  <c r="G711" i="6"/>
  <c r="G710" i="6" s="1"/>
  <c r="G709" i="6" s="1"/>
  <c r="G708" i="6" s="1"/>
  <c r="G707" i="6" s="1"/>
  <c r="G706" i="6" s="1"/>
  <c r="G840" i="6" l="1"/>
  <c r="G832" i="6"/>
  <c r="G831" i="6" s="1"/>
  <c r="G830" i="6" s="1"/>
  <c r="G829" i="6" s="1"/>
  <c r="G828" i="6" s="1"/>
  <c r="G819" i="6"/>
  <c r="G811" i="6"/>
  <c r="G803" i="6"/>
  <c r="G795" i="6"/>
  <c r="G781" i="6"/>
  <c r="G761" i="6"/>
  <c r="G716" i="6"/>
  <c r="G715" i="6" s="1"/>
  <c r="G714" i="6" s="1"/>
  <c r="H866" i="6"/>
  <c r="G865" i="6"/>
  <c r="G864" i="6" s="1"/>
  <c r="G863" i="6" s="1"/>
  <c r="G858" i="6" s="1"/>
  <c r="G857" i="6" s="1"/>
  <c r="G856" i="6" s="1"/>
  <c r="G855" i="6" s="1"/>
  <c r="F865" i="6"/>
  <c r="H865" i="6" s="1"/>
  <c r="F825" i="6"/>
  <c r="H827" i="6"/>
  <c r="H774" i="6"/>
  <c r="F772" i="6"/>
  <c r="G450" i="6"/>
  <c r="G449" i="6" s="1"/>
  <c r="G448" i="6" s="1"/>
  <c r="G447" i="6" s="1"/>
  <c r="F450" i="6"/>
  <c r="F449" i="6" s="1"/>
  <c r="F448" i="6" s="1"/>
  <c r="F447" i="6" s="1"/>
  <c r="F293" i="6"/>
  <c r="F292" i="6" s="1"/>
  <c r="F291" i="6" s="1"/>
  <c r="F290" i="6" s="1"/>
  <c r="H294" i="6"/>
  <c r="G293" i="6"/>
  <c r="G292" i="6" s="1"/>
  <c r="G291" i="6" s="1"/>
  <c r="G290" i="6" s="1"/>
  <c r="G288" i="6"/>
  <c r="G287" i="6" s="1"/>
  <c r="G286" i="6" s="1"/>
  <c r="G285" i="6" s="1"/>
  <c r="F288" i="6"/>
  <c r="F287" i="6" s="1"/>
  <c r="F286" i="6" s="1"/>
  <c r="F285" i="6" s="1"/>
  <c r="G756" i="6" l="1"/>
  <c r="G755" i="6" s="1"/>
  <c r="G754" i="6" s="1"/>
  <c r="G705" i="6" s="1"/>
  <c r="F864" i="6"/>
  <c r="H292" i="6"/>
  <c r="H293" i="6"/>
  <c r="H289" i="6"/>
  <c r="H288" i="6"/>
  <c r="G249" i="6"/>
  <c r="G248" i="6" s="1"/>
  <c r="G247" i="6" s="1"/>
  <c r="F249" i="6"/>
  <c r="F248" i="6" s="1"/>
  <c r="F247" i="6" s="1"/>
  <c r="H249" i="6"/>
  <c r="H250" i="6"/>
  <c r="H215" i="6"/>
  <c r="G213" i="6"/>
  <c r="F213" i="6"/>
  <c r="H202" i="6"/>
  <c r="G201" i="6"/>
  <c r="G200" i="6" s="1"/>
  <c r="F201" i="6"/>
  <c r="F200" i="6" s="1"/>
  <c r="F199" i="6" s="1"/>
  <c r="H182" i="6"/>
  <c r="G181" i="6"/>
  <c r="G180" i="6" s="1"/>
  <c r="F181" i="6"/>
  <c r="H181" i="6" s="1"/>
  <c r="H167" i="6"/>
  <c r="G165" i="6"/>
  <c r="F165" i="6"/>
  <c r="H94" i="6"/>
  <c r="G93" i="6"/>
  <c r="G92" i="6" s="1"/>
  <c r="F93" i="6"/>
  <c r="F92" i="6" s="1"/>
  <c r="F91" i="6" s="1"/>
  <c r="E13" i="4"/>
  <c r="D13" i="4"/>
  <c r="E11" i="4"/>
  <c r="D11" i="4"/>
  <c r="E9" i="4"/>
  <c r="D9" i="4"/>
  <c r="E34" i="2"/>
  <c r="E176" i="2"/>
  <c r="F176" i="2" s="1"/>
  <c r="E178" i="2"/>
  <c r="E180" i="2"/>
  <c r="F180" i="2" s="1"/>
  <c r="E182" i="2"/>
  <c r="E184" i="2"/>
  <c r="E185" i="2"/>
  <c r="D185" i="2"/>
  <c r="D184" i="2"/>
  <c r="D182" i="2"/>
  <c r="D180" i="2"/>
  <c r="D178" i="2"/>
  <c r="D176" i="2"/>
  <c r="E159" i="2"/>
  <c r="E161" i="2"/>
  <c r="E163" i="2"/>
  <c r="E165" i="2"/>
  <c r="E167" i="2"/>
  <c r="F167" i="2" s="1"/>
  <c r="E169" i="2"/>
  <c r="F169" i="2" s="1"/>
  <c r="E171" i="2"/>
  <c r="E173" i="2"/>
  <c r="D173" i="2"/>
  <c r="F173" i="2" s="1"/>
  <c r="D171" i="2"/>
  <c r="D169" i="2"/>
  <c r="D167" i="2"/>
  <c r="D165" i="2"/>
  <c r="D163" i="2"/>
  <c r="D161" i="2"/>
  <c r="D159" i="2"/>
  <c r="E149" i="2"/>
  <c r="E156" i="2"/>
  <c r="E154" i="2"/>
  <c r="E152" i="2"/>
  <c r="E150" i="2"/>
  <c r="F150" i="2" s="1"/>
  <c r="F156" i="2"/>
  <c r="D156" i="2"/>
  <c r="D154" i="2"/>
  <c r="D152" i="2"/>
  <c r="D150" i="2"/>
  <c r="F148" i="2"/>
  <c r="E147" i="2"/>
  <c r="E146" i="2" s="1"/>
  <c r="F146" i="2" s="1"/>
  <c r="D147" i="2"/>
  <c r="D146" i="2" s="1"/>
  <c r="F17" i="2"/>
  <c r="F18" i="2"/>
  <c r="F19" i="2"/>
  <c r="F20" i="2"/>
  <c r="F21" i="2"/>
  <c r="F22" i="2"/>
  <c r="F23" i="2"/>
  <c r="F24" i="2"/>
  <c r="F25" i="2"/>
  <c r="F26" i="2"/>
  <c r="F27" i="2"/>
  <c r="F30" i="2"/>
  <c r="F31" i="2"/>
  <c r="F32" i="2"/>
  <c r="F33" i="2"/>
  <c r="F34" i="2"/>
  <c r="F35" i="2"/>
  <c r="F36" i="2"/>
  <c r="F37" i="2"/>
  <c r="F39" i="2"/>
  <c r="F40" i="2"/>
  <c r="F41" i="2"/>
  <c r="F42" i="2"/>
  <c r="F43" i="2"/>
  <c r="F50" i="2"/>
  <c r="F51" i="2"/>
  <c r="F52" i="2"/>
  <c r="F53" i="2"/>
  <c r="F54" i="2"/>
  <c r="F55" i="2"/>
  <c r="F56" i="2"/>
  <c r="F57" i="2"/>
  <c r="F65" i="2"/>
  <c r="F66" i="2"/>
  <c r="F67" i="2"/>
  <c r="F68" i="2"/>
  <c r="F69" i="2"/>
  <c r="F70" i="2"/>
  <c r="F71" i="2"/>
  <c r="F72" i="2"/>
  <c r="F84" i="2"/>
  <c r="F85" i="2"/>
  <c r="F86" i="2"/>
  <c r="F87" i="2"/>
  <c r="F88" i="2"/>
  <c r="F89" i="2"/>
  <c r="F90" i="2"/>
  <c r="F91" i="2"/>
  <c r="F92" i="2"/>
  <c r="F93" i="2"/>
  <c r="F102" i="2"/>
  <c r="F103" i="2"/>
  <c r="F110" i="2"/>
  <c r="F111" i="2"/>
  <c r="F112" i="2"/>
  <c r="F113" i="2"/>
  <c r="F122" i="2"/>
  <c r="F123" i="2"/>
  <c r="F124" i="2"/>
  <c r="F125" i="2"/>
  <c r="F138" i="2"/>
  <c r="F139" i="2"/>
  <c r="F140" i="2"/>
  <c r="F141" i="2"/>
  <c r="F142" i="2"/>
  <c r="F143" i="2"/>
  <c r="F151" i="2"/>
  <c r="F153" i="2"/>
  <c r="F155" i="2"/>
  <c r="F157" i="2"/>
  <c r="F160" i="2"/>
  <c r="F162" i="2"/>
  <c r="F163" i="2"/>
  <c r="F164" i="2"/>
  <c r="F165" i="2"/>
  <c r="F166" i="2"/>
  <c r="F168" i="2"/>
  <c r="F170" i="2"/>
  <c r="F172" i="2"/>
  <c r="F174" i="2"/>
  <c r="F177" i="2"/>
  <c r="F179" i="2"/>
  <c r="F181" i="2"/>
  <c r="F183" i="2"/>
  <c r="E17" i="2"/>
  <c r="E18" i="2"/>
  <c r="D18" i="2"/>
  <c r="D17" i="2" s="1"/>
  <c r="E30" i="2"/>
  <c r="E32" i="2"/>
  <c r="E36" i="2"/>
  <c r="D36" i="2"/>
  <c r="D34" i="2"/>
  <c r="D32" i="2"/>
  <c r="D30" i="2"/>
  <c r="E40" i="2"/>
  <c r="E42" i="2"/>
  <c r="E44" i="2"/>
  <c r="E46" i="2"/>
  <c r="E48" i="2"/>
  <c r="D48" i="2"/>
  <c r="D46" i="2"/>
  <c r="D44" i="2"/>
  <c r="D42" i="2"/>
  <c r="D40" i="2"/>
  <c r="D39" i="2" s="1"/>
  <c r="E51" i="2"/>
  <c r="E54" i="2"/>
  <c r="E53" i="2" s="1"/>
  <c r="E56" i="2"/>
  <c r="D56" i="2"/>
  <c r="D53" i="2" s="1"/>
  <c r="D50" i="2" s="1"/>
  <c r="D54" i="2"/>
  <c r="D51" i="2"/>
  <c r="D58" i="2"/>
  <c r="E63" i="2"/>
  <c r="D63" i="2"/>
  <c r="E59" i="2"/>
  <c r="E58" i="2" s="1"/>
  <c r="E61" i="2"/>
  <c r="D61" i="2"/>
  <c r="D59" i="2"/>
  <c r="E65" i="2"/>
  <c r="E66" i="2"/>
  <c r="E67" i="2"/>
  <c r="E69" i="2"/>
  <c r="E71" i="2"/>
  <c r="E73" i="2"/>
  <c r="E76" i="2"/>
  <c r="E75" i="2" s="1"/>
  <c r="E79" i="2"/>
  <c r="E78" i="2" s="1"/>
  <c r="D79" i="2"/>
  <c r="D78" i="2" s="1"/>
  <c r="D76" i="2"/>
  <c r="D75" i="2"/>
  <c r="D73" i="2"/>
  <c r="D71" i="2"/>
  <c r="D69" i="2"/>
  <c r="D67" i="2"/>
  <c r="E85" i="2"/>
  <c r="E82" i="2" s="1"/>
  <c r="E81" i="2" s="1"/>
  <c r="D85" i="2"/>
  <c r="D82" i="2"/>
  <c r="D81" i="2" s="1"/>
  <c r="E92" i="2"/>
  <c r="D92" i="2"/>
  <c r="D91" i="2"/>
  <c r="E89" i="2"/>
  <c r="E88" i="2" s="1"/>
  <c r="D89" i="2"/>
  <c r="D88" i="2" s="1"/>
  <c r="E96" i="2"/>
  <c r="E98" i="2"/>
  <c r="D98" i="2"/>
  <c r="D96" i="2"/>
  <c r="E100" i="2"/>
  <c r="E136" i="2"/>
  <c r="E135" i="2"/>
  <c r="D100" i="2"/>
  <c r="D136" i="2"/>
  <c r="D135" i="2"/>
  <c r="E102" i="2"/>
  <c r="E104" i="2"/>
  <c r="E106" i="2"/>
  <c r="E108" i="2"/>
  <c r="E110" i="2"/>
  <c r="E112" i="2"/>
  <c r="E114" i="2"/>
  <c r="E116" i="2"/>
  <c r="E118" i="2"/>
  <c r="E120" i="2"/>
  <c r="E122" i="2"/>
  <c r="E124" i="2"/>
  <c r="E126" i="2"/>
  <c r="E128" i="2"/>
  <c r="E130" i="2"/>
  <c r="E133" i="2"/>
  <c r="E132" i="2" s="1"/>
  <c r="E139" i="2"/>
  <c r="E138" i="2" s="1"/>
  <c r="E141" i="2"/>
  <c r="E142" i="2"/>
  <c r="D139" i="2"/>
  <c r="D138" i="2"/>
  <c r="D133" i="2"/>
  <c r="D132" i="2"/>
  <c r="D130" i="2"/>
  <c r="D101" i="2"/>
  <c r="D128" i="2"/>
  <c r="D126" i="2"/>
  <c r="D124" i="2"/>
  <c r="D122" i="2"/>
  <c r="D120" i="2"/>
  <c r="D118" i="2"/>
  <c r="D116" i="2"/>
  <c r="D114" i="2"/>
  <c r="D112" i="2"/>
  <c r="D110" i="2"/>
  <c r="D108" i="2"/>
  <c r="D106" i="2"/>
  <c r="D104" i="2"/>
  <c r="D102" i="2"/>
  <c r="D142" i="2"/>
  <c r="D141" i="2"/>
  <c r="F863" i="6" l="1"/>
  <c r="H863" i="6" s="1"/>
  <c r="H864" i="6"/>
  <c r="H93" i="6"/>
  <c r="F180" i="6"/>
  <c r="F179" i="6" s="1"/>
  <c r="H290" i="6"/>
  <c r="H291" i="6"/>
  <c r="H247" i="6"/>
  <c r="H248" i="6"/>
  <c r="G199" i="6"/>
  <c r="H199" i="6" s="1"/>
  <c r="H200" i="6"/>
  <c r="H201" i="6"/>
  <c r="G179" i="6"/>
  <c r="H179" i="6" s="1"/>
  <c r="G91" i="6"/>
  <c r="H91" i="6" s="1"/>
  <c r="H92" i="6"/>
  <c r="E175" i="2"/>
  <c r="F182" i="2"/>
  <c r="D175" i="2"/>
  <c r="F178" i="2"/>
  <c r="E158" i="2"/>
  <c r="E145" i="2" s="1"/>
  <c r="E144" i="2" s="1"/>
  <c r="F159" i="2"/>
  <c r="F171" i="2"/>
  <c r="F161" i="2"/>
  <c r="D158" i="2"/>
  <c r="F158" i="2" s="1"/>
  <c r="F154" i="2"/>
  <c r="F147" i="2"/>
  <c r="F152" i="2"/>
  <c r="D149" i="2"/>
  <c r="F149" i="2" s="1"/>
  <c r="E29" i="2"/>
  <c r="D29" i="2"/>
  <c r="D28" i="2" s="1"/>
  <c r="E39" i="2"/>
  <c r="E38" i="2"/>
  <c r="D38" i="2"/>
  <c r="E50" i="2"/>
  <c r="D66" i="2"/>
  <c r="D65" i="2" s="1"/>
  <c r="E91" i="2"/>
  <c r="E87" i="2" s="1"/>
  <c r="D87" i="2"/>
  <c r="D95" i="2"/>
  <c r="E95" i="2"/>
  <c r="E94" i="2" s="1"/>
  <c r="E101" i="2"/>
  <c r="F10" i="4"/>
  <c r="F9" i="4"/>
  <c r="F7" i="4"/>
  <c r="H180" i="6" l="1"/>
  <c r="H287" i="6"/>
  <c r="E28" i="2"/>
  <c r="F28" i="2" s="1"/>
  <c r="F29" i="2"/>
  <c r="F175" i="2"/>
  <c r="D145" i="2"/>
  <c r="E16" i="2"/>
  <c r="E14" i="2" s="1"/>
  <c r="D94" i="2"/>
  <c r="D16" i="2" s="1"/>
  <c r="H915" i="6"/>
  <c r="G914" i="6"/>
  <c r="G913" i="6" s="1"/>
  <c r="F914" i="6"/>
  <c r="F913" i="6" s="1"/>
  <c r="G910" i="6"/>
  <c r="G909" i="6" s="1"/>
  <c r="F910" i="6"/>
  <c r="F909" i="6" s="1"/>
  <c r="H902" i="6"/>
  <c r="H899" i="6"/>
  <c r="H898" i="6"/>
  <c r="G897" i="6"/>
  <c r="G896" i="6" s="1"/>
  <c r="G901" i="6"/>
  <c r="G900" i="6" s="1"/>
  <c r="F901" i="6"/>
  <c r="F900" i="6" s="1"/>
  <c r="F897" i="6"/>
  <c r="F896" i="6" s="1"/>
  <c r="H891" i="6"/>
  <c r="H890" i="6"/>
  <c r="H887" i="6"/>
  <c r="F885" i="6"/>
  <c r="G885" i="6"/>
  <c r="H886" i="6"/>
  <c r="H880" i="6"/>
  <c r="G879" i="6"/>
  <c r="F879" i="6"/>
  <c r="F878" i="6" s="1"/>
  <c r="F877" i="6" s="1"/>
  <c r="F876" i="6" s="1"/>
  <c r="F875" i="6" s="1"/>
  <c r="H874" i="6"/>
  <c r="G873" i="6"/>
  <c r="G872" i="6" s="1"/>
  <c r="G871" i="6" s="1"/>
  <c r="G870" i="6" s="1"/>
  <c r="G869" i="6" s="1"/>
  <c r="G868" i="6" s="1"/>
  <c r="F873" i="6"/>
  <c r="F872" i="6" s="1"/>
  <c r="F871" i="6" s="1"/>
  <c r="F870" i="6" s="1"/>
  <c r="F869" i="6" s="1"/>
  <c r="F868" i="6" s="1"/>
  <c r="H862" i="6"/>
  <c r="F861" i="6"/>
  <c r="F860" i="6" s="1"/>
  <c r="F859" i="6" s="1"/>
  <c r="F858" i="6" l="1"/>
  <c r="F857" i="6" s="1"/>
  <c r="H285" i="6"/>
  <c r="H286" i="6"/>
  <c r="D144" i="2"/>
  <c r="F144" i="2" s="1"/>
  <c r="F145" i="2"/>
  <c r="H879" i="6"/>
  <c r="H885" i="6"/>
  <c r="G908" i="6"/>
  <c r="G907" i="6" s="1"/>
  <c r="G906" i="6" s="1"/>
  <c r="G905" i="6" s="1"/>
  <c r="G904" i="6" s="1"/>
  <c r="G903" i="6" s="1"/>
  <c r="F908" i="6"/>
  <c r="F907" i="6" s="1"/>
  <c r="F906" i="6" s="1"/>
  <c r="F905" i="6" s="1"/>
  <c r="F904" i="6" s="1"/>
  <c r="F903" i="6" s="1"/>
  <c r="G895" i="6"/>
  <c r="G894" i="6" s="1"/>
  <c r="G893" i="6" s="1"/>
  <c r="G892" i="6" s="1"/>
  <c r="F895" i="6"/>
  <c r="F894" i="6" s="1"/>
  <c r="F893" i="6" s="1"/>
  <c r="F892" i="6" s="1"/>
  <c r="G878" i="6"/>
  <c r="G877" i="6" s="1"/>
  <c r="G876" i="6" s="1"/>
  <c r="G875" i="6" s="1"/>
  <c r="H873" i="6"/>
  <c r="H871" i="6"/>
  <c r="H872" i="6"/>
  <c r="F856" i="6" l="1"/>
  <c r="H857" i="6"/>
  <c r="H858" i="6"/>
  <c r="D14" i="2"/>
  <c r="H907" i="6"/>
  <c r="H906" i="6"/>
  <c r="H877" i="6"/>
  <c r="H878" i="6"/>
  <c r="H875" i="6"/>
  <c r="H876" i="6"/>
  <c r="H870" i="6"/>
  <c r="F855" i="6" l="1"/>
  <c r="H855" i="6" s="1"/>
  <c r="H856" i="6"/>
  <c r="H905" i="6"/>
  <c r="H869" i="6"/>
  <c r="H904" i="6" l="1"/>
  <c r="H903" i="6"/>
  <c r="H868" i="6"/>
  <c r="H854" i="6" l="1"/>
  <c r="F853" i="6"/>
  <c r="F852" i="6" s="1"/>
  <c r="F851" i="6" s="1"/>
  <c r="F850" i="6" s="1"/>
  <c r="F849" i="6" s="1"/>
  <c r="F848" i="6" s="1"/>
  <c r="H847" i="6"/>
  <c r="F846" i="6"/>
  <c r="F845" i="6" s="1"/>
  <c r="F844" i="6" s="1"/>
  <c r="F843" i="6" s="1"/>
  <c r="F842" i="6" s="1"/>
  <c r="F841" i="6" s="1"/>
  <c r="H839" i="6"/>
  <c r="H836" i="6"/>
  <c r="H835" i="6"/>
  <c r="F838" i="6"/>
  <c r="F837" i="6" s="1"/>
  <c r="F834" i="6"/>
  <c r="F833" i="6" s="1"/>
  <c r="F840" i="6" l="1"/>
  <c r="H850" i="6"/>
  <c r="H846" i="6"/>
  <c r="H844" i="6"/>
  <c r="H845" i="6"/>
  <c r="F832" i="6"/>
  <c r="F831" i="6" s="1"/>
  <c r="H210" i="6"/>
  <c r="H214" i="6"/>
  <c r="H219" i="6"/>
  <c r="H220" i="6"/>
  <c r="H223" i="6"/>
  <c r="H224" i="6"/>
  <c r="H228" i="6"/>
  <c r="H229" i="6"/>
  <c r="H232" i="6"/>
  <c r="H233" i="6"/>
  <c r="H238" i="6"/>
  <c r="H241" i="6"/>
  <c r="H245" i="6"/>
  <c r="H254" i="6"/>
  <c r="H257" i="6"/>
  <c r="H262" i="6"/>
  <c r="H265" i="6"/>
  <c r="H271" i="6"/>
  <c r="H276" i="6"/>
  <c r="H280" i="6"/>
  <c r="H284" i="6"/>
  <c r="H301" i="6"/>
  <c r="H304" i="6"/>
  <c r="H310" i="6"/>
  <c r="H311" i="6"/>
  <c r="H314" i="6"/>
  <c r="H319" i="6"/>
  <c r="H328" i="6"/>
  <c r="H329" i="6"/>
  <c r="H330" i="6"/>
  <c r="H334" i="6"/>
  <c r="H343" i="6"/>
  <c r="H351" i="6"/>
  <c r="H352" i="6"/>
  <c r="H356" i="6"/>
  <c r="H357" i="6"/>
  <c r="H362" i="6"/>
  <c r="H367" i="6"/>
  <c r="H372" i="6"/>
  <c r="H379" i="6"/>
  <c r="H380" i="6"/>
  <c r="H384" i="6"/>
  <c r="H385" i="6"/>
  <c r="H390" i="6"/>
  <c r="H394" i="6"/>
  <c r="H398" i="6"/>
  <c r="H403" i="6"/>
  <c r="H407" i="6"/>
  <c r="H411" i="6"/>
  <c r="H416" i="6"/>
  <c r="H421" i="6"/>
  <c r="H425" i="6"/>
  <c r="H429" i="6"/>
  <c r="H436" i="6"/>
  <c r="H437" i="6"/>
  <c r="H441" i="6"/>
  <c r="H446" i="6"/>
  <c r="H450" i="6"/>
  <c r="H451" i="6"/>
  <c r="H458" i="6"/>
  <c r="H462" i="6"/>
  <c r="H465" i="6"/>
  <c r="H471" i="6"/>
  <c r="H476" i="6"/>
  <c r="H477" i="6"/>
  <c r="H480" i="6"/>
  <c r="H481" i="6"/>
  <c r="H484" i="6"/>
  <c r="H488" i="6"/>
  <c r="H496" i="6"/>
  <c r="H502" i="6"/>
  <c r="H512" i="6"/>
  <c r="H516" i="6"/>
  <c r="H517" i="6"/>
  <c r="H521" i="6"/>
  <c r="H529" i="6"/>
  <c r="H533" i="6"/>
  <c r="H540" i="6"/>
  <c r="H548" i="6"/>
  <c r="H551" i="6"/>
  <c r="H560" i="6"/>
  <c r="H564" i="6"/>
  <c r="H573" i="6"/>
  <c r="H577" i="6"/>
  <c r="H581" i="6"/>
  <c r="H582" i="6"/>
  <c r="H586" i="6"/>
  <c r="H590" i="6"/>
  <c r="H594" i="6"/>
  <c r="H598" i="6"/>
  <c r="H602" i="6"/>
  <c r="H606" i="6"/>
  <c r="H607" i="6"/>
  <c r="H610" i="6"/>
  <c r="H611" i="6"/>
  <c r="H614" i="6"/>
  <c r="H615" i="6"/>
  <c r="H616" i="6"/>
  <c r="H620" i="6"/>
  <c r="H624" i="6"/>
  <c r="H633" i="6"/>
  <c r="H634" i="6"/>
  <c r="H638" i="6"/>
  <c r="H647" i="6"/>
  <c r="H656" i="6"/>
  <c r="H665" i="6"/>
  <c r="H675" i="6"/>
  <c r="H684" i="6"/>
  <c r="H693" i="6"/>
  <c r="H702" i="6"/>
  <c r="H712" i="6"/>
  <c r="H713" i="6"/>
  <c r="H720" i="6"/>
  <c r="H721" i="6"/>
  <c r="H725" i="6"/>
  <c r="H726" i="6"/>
  <c r="H733" i="6"/>
  <c r="H734" i="6"/>
  <c r="H741" i="6"/>
  <c r="H747" i="6"/>
  <c r="H753" i="6"/>
  <c r="H760" i="6"/>
  <c r="H764" i="6"/>
  <c r="H765" i="6"/>
  <c r="H766" i="6"/>
  <c r="H769" i="6"/>
  <c r="H773" i="6"/>
  <c r="H775" i="6"/>
  <c r="H779" i="6"/>
  <c r="H780" i="6"/>
  <c r="H784" i="6"/>
  <c r="H785" i="6"/>
  <c r="H786" i="6"/>
  <c r="H789" i="6"/>
  <c r="H790" i="6"/>
  <c r="H793" i="6"/>
  <c r="H794" i="6"/>
  <c r="H798" i="6"/>
  <c r="H799" i="6"/>
  <c r="H802" i="6"/>
  <c r="H806" i="6"/>
  <c r="H807" i="6"/>
  <c r="H810" i="6"/>
  <c r="H814" i="6"/>
  <c r="H815" i="6"/>
  <c r="H818" i="6"/>
  <c r="H822" i="6"/>
  <c r="H823" i="6"/>
  <c r="H826" i="6"/>
  <c r="H834" i="6"/>
  <c r="H838" i="6"/>
  <c r="H889" i="6"/>
  <c r="H861" i="6"/>
  <c r="H853" i="6"/>
  <c r="H897" i="6"/>
  <c r="H901" i="6"/>
  <c r="H908" i="6"/>
  <c r="H909" i="6"/>
  <c r="H910" i="6"/>
  <c r="H911" i="6"/>
  <c r="H912" i="6"/>
  <c r="H914" i="6"/>
  <c r="F821" i="6"/>
  <c r="F820" i="6" s="1"/>
  <c r="F817" i="6"/>
  <c r="F816" i="6" s="1"/>
  <c r="F813" i="6"/>
  <c r="F812" i="6" s="1"/>
  <c r="F809" i="6"/>
  <c r="F808" i="6" s="1"/>
  <c r="F805" i="6"/>
  <c r="F804" i="6" s="1"/>
  <c r="F801" i="6"/>
  <c r="F800" i="6" s="1"/>
  <c r="F797" i="6"/>
  <c r="F796" i="6" s="1"/>
  <c r="F792" i="6"/>
  <c r="F788" i="6"/>
  <c r="F783" i="6"/>
  <c r="F782" i="6" s="1"/>
  <c r="F778" i="6"/>
  <c r="F777" i="6" s="1"/>
  <c r="F776" i="6" s="1"/>
  <c r="F771" i="6"/>
  <c r="F768" i="6"/>
  <c r="F767" i="6" s="1"/>
  <c r="F763" i="6"/>
  <c r="F759" i="6"/>
  <c r="F752" i="6"/>
  <c r="F751" i="6" s="1"/>
  <c r="F750" i="6" s="1"/>
  <c r="F749" i="6" s="1"/>
  <c r="F748" i="6" s="1"/>
  <c r="F746" i="6"/>
  <c r="F745" i="6" s="1"/>
  <c r="F740" i="6"/>
  <c r="F739" i="6" s="1"/>
  <c r="F738" i="6" s="1"/>
  <c r="F737" i="6" s="1"/>
  <c r="F736" i="6" s="1"/>
  <c r="F735" i="6" s="1"/>
  <c r="F732" i="6"/>
  <c r="F731" i="6" s="1"/>
  <c r="F724" i="6"/>
  <c r="F723" i="6" s="1"/>
  <c r="F722" i="6" s="1"/>
  <c r="F719" i="6"/>
  <c r="F711" i="6"/>
  <c r="F710" i="6" s="1"/>
  <c r="F709" i="6" s="1"/>
  <c r="F708" i="6" s="1"/>
  <c r="F707" i="6" s="1"/>
  <c r="F706" i="6" s="1"/>
  <c r="H800" i="6" l="1"/>
  <c r="H848" i="6"/>
  <c r="H849" i="6"/>
  <c r="H843" i="6"/>
  <c r="H782" i="6"/>
  <c r="H776" i="6"/>
  <c r="F830" i="6"/>
  <c r="H831" i="6"/>
  <c r="H804" i="6"/>
  <c r="H801" i="6"/>
  <c r="H809" i="6"/>
  <c r="H817" i="6"/>
  <c r="H825" i="6"/>
  <c r="H820" i="6"/>
  <c r="H821" i="6"/>
  <c r="F824" i="6"/>
  <c r="H824" i="6" s="1"/>
  <c r="H778" i="6"/>
  <c r="H816" i="6"/>
  <c r="H722" i="6"/>
  <c r="H777" i="6"/>
  <c r="H768" i="6"/>
  <c r="F770" i="6"/>
  <c r="H770" i="6" s="1"/>
  <c r="H771" i="6"/>
  <c r="H748" i="6"/>
  <c r="H749" i="6"/>
  <c r="H813" i="6"/>
  <c r="H772" i="6"/>
  <c r="F744" i="6"/>
  <c r="H745" i="6"/>
  <c r="F762" i="6"/>
  <c r="H762" i="6" s="1"/>
  <c r="H763" i="6"/>
  <c r="F787" i="6"/>
  <c r="H787" i="6" s="1"/>
  <c r="H788" i="6"/>
  <c r="H808" i="6"/>
  <c r="F811" i="6"/>
  <c r="H812" i="6"/>
  <c r="H752" i="6"/>
  <c r="H746" i="6"/>
  <c r="H740" i="6"/>
  <c r="F791" i="6"/>
  <c r="H791" i="6" s="1"/>
  <c r="H792" i="6"/>
  <c r="H796" i="6"/>
  <c r="H805" i="6"/>
  <c r="H750" i="6"/>
  <c r="H738" i="6"/>
  <c r="H732" i="6"/>
  <c r="H783" i="6"/>
  <c r="H724" i="6"/>
  <c r="H709" i="6"/>
  <c r="F758" i="6"/>
  <c r="H759" i="6"/>
  <c r="H737" i="6"/>
  <c r="H797" i="6"/>
  <c r="H710" i="6"/>
  <c r="F718" i="6"/>
  <c r="H719" i="6"/>
  <c r="F730" i="6"/>
  <c r="H731" i="6"/>
  <c r="H751" i="6"/>
  <c r="H739" i="6"/>
  <c r="H723" i="6"/>
  <c r="H711" i="6"/>
  <c r="F795" i="6"/>
  <c r="H795" i="6" s="1"/>
  <c r="F803" i="6"/>
  <c r="F781" i="6" l="1"/>
  <c r="H781" i="6" s="1"/>
  <c r="H842" i="6"/>
  <c r="F829" i="6"/>
  <c r="H830" i="6"/>
  <c r="F761" i="6"/>
  <c r="H811" i="6"/>
  <c r="F819" i="6"/>
  <c r="H819" i="6" s="1"/>
  <c r="F729" i="6"/>
  <c r="H730" i="6"/>
  <c r="F717" i="6"/>
  <c r="H718" i="6"/>
  <c r="H735" i="6"/>
  <c r="H736" i="6"/>
  <c r="H708" i="6"/>
  <c r="H803" i="6"/>
  <c r="F743" i="6"/>
  <c r="H744" i="6"/>
  <c r="F757" i="6"/>
  <c r="H758" i="6"/>
  <c r="H841" i="6" l="1"/>
  <c r="H840" i="6"/>
  <c r="F828" i="6"/>
  <c r="H828" i="6" s="1"/>
  <c r="H829" i="6"/>
  <c r="F728" i="6"/>
  <c r="H729" i="6"/>
  <c r="H757" i="6"/>
  <c r="F756" i="6"/>
  <c r="H707" i="6"/>
  <c r="H717" i="6"/>
  <c r="F716" i="6"/>
  <c r="F742" i="6"/>
  <c r="H742" i="6" s="1"/>
  <c r="H743" i="6"/>
  <c r="H706" i="6" l="1"/>
  <c r="F727" i="6"/>
  <c r="H727" i="6" s="1"/>
  <c r="H728" i="6"/>
  <c r="F715" i="6"/>
  <c r="H716" i="6"/>
  <c r="F755" i="6"/>
  <c r="F714" i="6" l="1"/>
  <c r="H715" i="6"/>
  <c r="F754" i="6"/>
  <c r="H714" i="6" l="1"/>
  <c r="F705" i="6"/>
  <c r="G701" i="6" l="1"/>
  <c r="G700" i="6" s="1"/>
  <c r="G699" i="6" s="1"/>
  <c r="G698" i="6" s="1"/>
  <c r="G697" i="6" s="1"/>
  <c r="G696" i="6" s="1"/>
  <c r="G695" i="6" s="1"/>
  <c r="G694" i="6" s="1"/>
  <c r="F701" i="6"/>
  <c r="F700" i="6" l="1"/>
  <c r="H701" i="6"/>
  <c r="G692" i="6"/>
  <c r="G691" i="6" s="1"/>
  <c r="G690" i="6" s="1"/>
  <c r="G689" i="6" s="1"/>
  <c r="G688" i="6" s="1"/>
  <c r="G687" i="6" s="1"/>
  <c r="G686" i="6" s="1"/>
  <c r="G685" i="6" s="1"/>
  <c r="F692" i="6"/>
  <c r="G683" i="6"/>
  <c r="G682" i="6" s="1"/>
  <c r="G681" i="6" s="1"/>
  <c r="G680" i="6" s="1"/>
  <c r="G679" i="6" s="1"/>
  <c r="G678" i="6" s="1"/>
  <c r="G677" i="6" s="1"/>
  <c r="G676" i="6" s="1"/>
  <c r="F683" i="6"/>
  <c r="G674" i="6"/>
  <c r="G673" i="6" s="1"/>
  <c r="G672" i="6" s="1"/>
  <c r="G671" i="6" s="1"/>
  <c r="G670" i="6" s="1"/>
  <c r="G669" i="6" s="1"/>
  <c r="G668" i="6" s="1"/>
  <c r="G667" i="6" s="1"/>
  <c r="G666" i="6" s="1"/>
  <c r="F674" i="6"/>
  <c r="G664" i="6"/>
  <c r="G663" i="6" s="1"/>
  <c r="G662" i="6" s="1"/>
  <c r="G661" i="6" s="1"/>
  <c r="G660" i="6" s="1"/>
  <c r="G659" i="6" s="1"/>
  <c r="G658" i="6" s="1"/>
  <c r="G657" i="6" s="1"/>
  <c r="F664" i="6"/>
  <c r="G655" i="6"/>
  <c r="G654" i="6" s="1"/>
  <c r="G653" i="6" s="1"/>
  <c r="G652" i="6" s="1"/>
  <c r="G651" i="6" s="1"/>
  <c r="G650" i="6" s="1"/>
  <c r="G649" i="6" s="1"/>
  <c r="G648" i="6" s="1"/>
  <c r="F655" i="6"/>
  <c r="G646" i="6"/>
  <c r="G645" i="6" s="1"/>
  <c r="G644" i="6" s="1"/>
  <c r="G643" i="6" s="1"/>
  <c r="G642" i="6" s="1"/>
  <c r="G641" i="6" s="1"/>
  <c r="G640" i="6" s="1"/>
  <c r="G639" i="6" s="1"/>
  <c r="F646" i="6"/>
  <c r="G637" i="6"/>
  <c r="G636" i="6" s="1"/>
  <c r="G635" i="6" s="1"/>
  <c r="F637" i="6"/>
  <c r="G632" i="6"/>
  <c r="G631" i="6" s="1"/>
  <c r="G630" i="6" s="1"/>
  <c r="F632" i="6"/>
  <c r="G623" i="6"/>
  <c r="G622" i="6" s="1"/>
  <c r="G621" i="6" s="1"/>
  <c r="F623" i="6"/>
  <c r="G619" i="6"/>
  <c r="G618" i="6" s="1"/>
  <c r="G617" i="6" s="1"/>
  <c r="F619" i="6"/>
  <c r="G613" i="6"/>
  <c r="G612" i="6" s="1"/>
  <c r="F613" i="6"/>
  <c r="G609" i="6"/>
  <c r="G608" i="6" s="1"/>
  <c r="F609" i="6"/>
  <c r="G605" i="6"/>
  <c r="G604" i="6" s="1"/>
  <c r="F605" i="6"/>
  <c r="G601" i="6"/>
  <c r="G600" i="6" s="1"/>
  <c r="G599" i="6" s="1"/>
  <c r="F601" i="6"/>
  <c r="G597" i="6"/>
  <c r="G596" i="6" s="1"/>
  <c r="G595" i="6" s="1"/>
  <c r="F597" i="6"/>
  <c r="G593" i="6"/>
  <c r="G592" i="6" s="1"/>
  <c r="G591" i="6" s="1"/>
  <c r="F593" i="6"/>
  <c r="G589" i="6"/>
  <c r="G588" i="6" s="1"/>
  <c r="G587" i="6" s="1"/>
  <c r="F589" i="6"/>
  <c r="G585" i="6"/>
  <c r="G584" i="6" s="1"/>
  <c r="G583" i="6" s="1"/>
  <c r="F585" i="6"/>
  <c r="G580" i="6"/>
  <c r="G579" i="6" s="1"/>
  <c r="G578" i="6" s="1"/>
  <c r="F580" i="6"/>
  <c r="G576" i="6"/>
  <c r="G575" i="6" s="1"/>
  <c r="G574" i="6" s="1"/>
  <c r="F576" i="6"/>
  <c r="G572" i="6"/>
  <c r="G571" i="6" s="1"/>
  <c r="G570" i="6" s="1"/>
  <c r="F572" i="6"/>
  <c r="H613" i="6" l="1"/>
  <c r="F622" i="6"/>
  <c r="H623" i="6"/>
  <c r="F636" i="6"/>
  <c r="H637" i="6"/>
  <c r="F654" i="6"/>
  <c r="H655" i="6"/>
  <c r="F673" i="6"/>
  <c r="H674" i="6"/>
  <c r="F691" i="6"/>
  <c r="H692" i="6"/>
  <c r="F575" i="6"/>
  <c r="H576" i="6"/>
  <c r="F584" i="6"/>
  <c r="H585" i="6"/>
  <c r="F592" i="6"/>
  <c r="H593" i="6"/>
  <c r="F600" i="6"/>
  <c r="H601" i="6"/>
  <c r="F608" i="6"/>
  <c r="H608" i="6" s="1"/>
  <c r="H609" i="6"/>
  <c r="F618" i="6"/>
  <c r="H619" i="6"/>
  <c r="F631" i="6"/>
  <c r="H632" i="6"/>
  <c r="F645" i="6"/>
  <c r="H646" i="6"/>
  <c r="F663" i="6"/>
  <c r="H664" i="6"/>
  <c r="F682" i="6"/>
  <c r="H683" i="6"/>
  <c r="F571" i="6"/>
  <c r="H572" i="6"/>
  <c r="F579" i="6"/>
  <c r="H580" i="6"/>
  <c r="F588" i="6"/>
  <c r="H589" i="6"/>
  <c r="F596" i="6"/>
  <c r="H597" i="6"/>
  <c r="F604" i="6"/>
  <c r="H604" i="6" s="1"/>
  <c r="H605" i="6"/>
  <c r="F612" i="6"/>
  <c r="H612" i="6" s="1"/>
  <c r="F699" i="6"/>
  <c r="H700" i="6"/>
  <c r="G629" i="6"/>
  <c r="G628" i="6" s="1"/>
  <c r="G627" i="6" s="1"/>
  <c r="G626" i="6" s="1"/>
  <c r="G625" i="6" s="1"/>
  <c r="G603" i="6"/>
  <c r="G569" i="6" s="1"/>
  <c r="G563" i="6"/>
  <c r="G562" i="6" s="1"/>
  <c r="G561" i="6" s="1"/>
  <c r="F563" i="6"/>
  <c r="F562" i="6" s="1"/>
  <c r="G559" i="6"/>
  <c r="G558" i="6" s="1"/>
  <c r="G557" i="6" s="1"/>
  <c r="F559" i="6"/>
  <c r="F603" i="6" l="1"/>
  <c r="F558" i="6"/>
  <c r="H559" i="6"/>
  <c r="H603" i="6"/>
  <c r="F587" i="6"/>
  <c r="H587" i="6" s="1"/>
  <c r="H588" i="6"/>
  <c r="F570" i="6"/>
  <c r="H570" i="6" s="1"/>
  <c r="H571" i="6"/>
  <c r="F662" i="6"/>
  <c r="H663" i="6"/>
  <c r="F630" i="6"/>
  <c r="H631" i="6"/>
  <c r="F591" i="6"/>
  <c r="H591" i="6" s="1"/>
  <c r="H592" i="6"/>
  <c r="F574" i="6"/>
  <c r="H574" i="6" s="1"/>
  <c r="H575" i="6"/>
  <c r="F672" i="6"/>
  <c r="H673" i="6"/>
  <c r="F635" i="6"/>
  <c r="H635" i="6" s="1"/>
  <c r="H636" i="6"/>
  <c r="F561" i="6"/>
  <c r="H561" i="6" s="1"/>
  <c r="H562" i="6"/>
  <c r="F698" i="6"/>
  <c r="H699" i="6"/>
  <c r="H563" i="6"/>
  <c r="F595" i="6"/>
  <c r="H595" i="6" s="1"/>
  <c r="H596" i="6"/>
  <c r="F578" i="6"/>
  <c r="H578" i="6" s="1"/>
  <c r="H579" i="6"/>
  <c r="F681" i="6"/>
  <c r="H682" i="6"/>
  <c r="F644" i="6"/>
  <c r="H645" i="6"/>
  <c r="F617" i="6"/>
  <c r="H617" i="6" s="1"/>
  <c r="H618" i="6"/>
  <c r="F599" i="6"/>
  <c r="H599" i="6" s="1"/>
  <c r="H600" i="6"/>
  <c r="F583" i="6"/>
  <c r="H583" i="6" s="1"/>
  <c r="H584" i="6"/>
  <c r="F690" i="6"/>
  <c r="H691" i="6"/>
  <c r="F653" i="6"/>
  <c r="H654" i="6"/>
  <c r="F621" i="6"/>
  <c r="H621" i="6" s="1"/>
  <c r="H622" i="6"/>
  <c r="G556" i="6"/>
  <c r="G555" i="6" s="1"/>
  <c r="G554" i="6" s="1"/>
  <c r="G553" i="6" s="1"/>
  <c r="G552" i="6" s="1"/>
  <c r="G550" i="6"/>
  <c r="G549" i="6" s="1"/>
  <c r="G547" i="6"/>
  <c r="G546" i="6" s="1"/>
  <c r="F550" i="6"/>
  <c r="F547" i="6"/>
  <c r="G539" i="6"/>
  <c r="G538" i="6" s="1"/>
  <c r="G537" i="6" s="1"/>
  <c r="G536" i="6" s="1"/>
  <c r="G535" i="6" s="1"/>
  <c r="G534" i="6" s="1"/>
  <c r="F539" i="6"/>
  <c r="G532" i="6"/>
  <c r="G531" i="6" s="1"/>
  <c r="G530" i="6" s="1"/>
  <c r="F532" i="6"/>
  <c r="G528" i="6"/>
  <c r="G527" i="6" s="1"/>
  <c r="G526" i="6" s="1"/>
  <c r="F528" i="6"/>
  <c r="G520" i="6"/>
  <c r="G519" i="6" s="1"/>
  <c r="G518" i="6" s="1"/>
  <c r="F520" i="6"/>
  <c r="G515" i="6"/>
  <c r="G514" i="6" s="1"/>
  <c r="G513" i="6" s="1"/>
  <c r="F515" i="6"/>
  <c r="G511" i="6"/>
  <c r="G510" i="6" s="1"/>
  <c r="G509" i="6" s="1"/>
  <c r="F511" i="6"/>
  <c r="G501" i="6"/>
  <c r="G500" i="6" s="1"/>
  <c r="G499" i="6" s="1"/>
  <c r="G498" i="6" s="1"/>
  <c r="G497" i="6" s="1"/>
  <c r="F501" i="6"/>
  <c r="G495" i="6"/>
  <c r="G494" i="6" s="1"/>
  <c r="G493" i="6" s="1"/>
  <c r="G492" i="6" s="1"/>
  <c r="G491" i="6" s="1"/>
  <c r="G490" i="6" s="1"/>
  <c r="F495" i="6"/>
  <c r="G487" i="6"/>
  <c r="G486" i="6" s="1"/>
  <c r="G485" i="6" s="1"/>
  <c r="F487" i="6"/>
  <c r="G475" i="6"/>
  <c r="G474" i="6" s="1"/>
  <c r="G483" i="6"/>
  <c r="G482" i="6" s="1"/>
  <c r="F483" i="6"/>
  <c r="G479" i="6"/>
  <c r="G478" i="6" s="1"/>
  <c r="F479" i="6"/>
  <c r="F475" i="6"/>
  <c r="G470" i="6"/>
  <c r="G469" i="6" s="1"/>
  <c r="G468" i="6" s="1"/>
  <c r="G467" i="6" s="1"/>
  <c r="G466" i="6" s="1"/>
  <c r="F470" i="6"/>
  <c r="G464" i="6"/>
  <c r="G463" i="6" s="1"/>
  <c r="G461" i="6"/>
  <c r="G460" i="6" s="1"/>
  <c r="F464" i="6"/>
  <c r="F461" i="6"/>
  <c r="G457" i="6"/>
  <c r="G456" i="6" s="1"/>
  <c r="G455" i="6" s="1"/>
  <c r="F457" i="6"/>
  <c r="G445" i="6"/>
  <c r="G444" i="6" s="1"/>
  <c r="G443" i="6" s="1"/>
  <c r="G442" i="6" s="1"/>
  <c r="F445" i="6"/>
  <c r="G440" i="6"/>
  <c r="G439" i="6" s="1"/>
  <c r="G438" i="6" s="1"/>
  <c r="F440" i="6"/>
  <c r="G435" i="6"/>
  <c r="G434" i="6" s="1"/>
  <c r="G433" i="6" s="1"/>
  <c r="F435" i="6"/>
  <c r="F549" i="6" l="1"/>
  <c r="H549" i="6" s="1"/>
  <c r="H550" i="6"/>
  <c r="F652" i="6"/>
  <c r="H653" i="6"/>
  <c r="F680" i="6"/>
  <c r="H681" i="6"/>
  <c r="F463" i="6"/>
  <c r="H463" i="6" s="1"/>
  <c r="H464" i="6"/>
  <c r="F482" i="6"/>
  <c r="H482" i="6" s="1"/>
  <c r="H483" i="6"/>
  <c r="F689" i="6"/>
  <c r="H690" i="6"/>
  <c r="F643" i="6"/>
  <c r="H644" i="6"/>
  <c r="F439" i="6"/>
  <c r="H440" i="6"/>
  <c r="F456" i="6"/>
  <c r="H457" i="6"/>
  <c r="F474" i="6"/>
  <c r="H474" i="6" s="1"/>
  <c r="H475" i="6"/>
  <c r="F494" i="6"/>
  <c r="H495" i="6"/>
  <c r="F510" i="6"/>
  <c r="H511" i="6"/>
  <c r="F519" i="6"/>
  <c r="H520" i="6"/>
  <c r="F531" i="6"/>
  <c r="H532" i="6"/>
  <c r="F546" i="6"/>
  <c r="H546" i="6" s="1"/>
  <c r="H547" i="6"/>
  <c r="F697" i="6"/>
  <c r="H698" i="6"/>
  <c r="H630" i="6"/>
  <c r="F629" i="6"/>
  <c r="F569" i="6"/>
  <c r="F478" i="6"/>
  <c r="H478" i="6" s="1"/>
  <c r="H479" i="6"/>
  <c r="F434" i="6"/>
  <c r="H435" i="6"/>
  <c r="F444" i="6"/>
  <c r="H445" i="6"/>
  <c r="F460" i="6"/>
  <c r="H460" i="6" s="1"/>
  <c r="H461" i="6"/>
  <c r="F469" i="6"/>
  <c r="H470" i="6"/>
  <c r="F486" i="6"/>
  <c r="H487" i="6"/>
  <c r="F500" i="6"/>
  <c r="H501" i="6"/>
  <c r="F514" i="6"/>
  <c r="H515" i="6"/>
  <c r="F527" i="6"/>
  <c r="H528" i="6"/>
  <c r="F538" i="6"/>
  <c r="H539" i="6"/>
  <c r="F671" i="6"/>
  <c r="H672" i="6"/>
  <c r="F661" i="6"/>
  <c r="H662" i="6"/>
  <c r="F557" i="6"/>
  <c r="H558" i="6"/>
  <c r="G525" i="6"/>
  <c r="G524" i="6" s="1"/>
  <c r="G523" i="6" s="1"/>
  <c r="G522" i="6" s="1"/>
  <c r="G508" i="6"/>
  <c r="G507" i="6" s="1"/>
  <c r="G506" i="6" s="1"/>
  <c r="G505" i="6" s="1"/>
  <c r="G545" i="6"/>
  <c r="G544" i="6" s="1"/>
  <c r="G543" i="6" s="1"/>
  <c r="G542" i="6" s="1"/>
  <c r="G541" i="6" s="1"/>
  <c r="F545" i="6"/>
  <c r="G489" i="6"/>
  <c r="G473" i="6"/>
  <c r="G472" i="6" s="1"/>
  <c r="G459" i="6"/>
  <c r="G454" i="6" s="1"/>
  <c r="G453" i="6" s="1"/>
  <c r="G432" i="6"/>
  <c r="G428" i="6"/>
  <c r="G427" i="6" s="1"/>
  <c r="G426" i="6" s="1"/>
  <c r="G424" i="6"/>
  <c r="G423" i="6" s="1"/>
  <c r="G422" i="6" s="1"/>
  <c r="G420" i="6"/>
  <c r="G419" i="6" s="1"/>
  <c r="G418" i="6" s="1"/>
  <c r="F428" i="6"/>
  <c r="F424" i="6"/>
  <c r="F420" i="6"/>
  <c r="G415" i="6"/>
  <c r="G414" i="6" s="1"/>
  <c r="G413" i="6" s="1"/>
  <c r="G412" i="6" s="1"/>
  <c r="F415" i="6"/>
  <c r="G410" i="6"/>
  <c r="G409" i="6" s="1"/>
  <c r="G408" i="6" s="1"/>
  <c r="G406" i="6"/>
  <c r="G405" i="6" s="1"/>
  <c r="G404" i="6" s="1"/>
  <c r="G402" i="6"/>
  <c r="G401" i="6" s="1"/>
  <c r="G400" i="6" s="1"/>
  <c r="F410" i="6"/>
  <c r="F406" i="6"/>
  <c r="F402" i="6"/>
  <c r="G397" i="6"/>
  <c r="G396" i="6" s="1"/>
  <c r="G395" i="6" s="1"/>
  <c r="G393" i="6"/>
  <c r="G392" i="6" s="1"/>
  <c r="G391" i="6" s="1"/>
  <c r="G389" i="6"/>
  <c r="G388" i="6" s="1"/>
  <c r="G387" i="6" s="1"/>
  <c r="F397" i="6"/>
  <c r="F393" i="6"/>
  <c r="F389" i="6"/>
  <c r="G383" i="6"/>
  <c r="G382" i="6" s="1"/>
  <c r="G381" i="6" s="1"/>
  <c r="F383" i="6"/>
  <c r="G378" i="6"/>
  <c r="G377" i="6" s="1"/>
  <c r="G376" i="6" s="1"/>
  <c r="F378" i="6"/>
  <c r="G371" i="6"/>
  <c r="G370" i="6" s="1"/>
  <c r="G369" i="6" s="1"/>
  <c r="G368" i="6" s="1"/>
  <c r="F371" i="6"/>
  <c r="G366" i="6"/>
  <c r="G365" i="6" s="1"/>
  <c r="G364" i="6" s="1"/>
  <c r="G363" i="6" s="1"/>
  <c r="F366" i="6"/>
  <c r="G361" i="6"/>
  <c r="G360" i="6" s="1"/>
  <c r="G359" i="6" s="1"/>
  <c r="G358" i="6" s="1"/>
  <c r="F361" i="6"/>
  <c r="G355" i="6"/>
  <c r="G354" i="6" s="1"/>
  <c r="G353" i="6" s="1"/>
  <c r="F355" i="6"/>
  <c r="G350" i="6"/>
  <c r="G349" i="6" s="1"/>
  <c r="G348" i="6" s="1"/>
  <c r="F350" i="6"/>
  <c r="G342" i="6"/>
  <c r="G341" i="6" s="1"/>
  <c r="G340" i="6" s="1"/>
  <c r="G339" i="6" s="1"/>
  <c r="F342" i="6"/>
  <c r="F670" i="6" l="1"/>
  <c r="H671" i="6"/>
  <c r="F526" i="6"/>
  <c r="H527" i="6"/>
  <c r="F468" i="6"/>
  <c r="H469" i="6"/>
  <c r="F443" i="6"/>
  <c r="H444" i="6"/>
  <c r="F341" i="6"/>
  <c r="H342" i="6"/>
  <c r="F365" i="6"/>
  <c r="H366" i="6"/>
  <c r="F427" i="6"/>
  <c r="H428" i="6"/>
  <c r="F696" i="6"/>
  <c r="H697" i="6"/>
  <c r="F530" i="6"/>
  <c r="H530" i="6" s="1"/>
  <c r="H531" i="6"/>
  <c r="F509" i="6"/>
  <c r="H510" i="6"/>
  <c r="F438" i="6"/>
  <c r="H438" i="6" s="1"/>
  <c r="H439" i="6"/>
  <c r="F688" i="6"/>
  <c r="H689" i="6"/>
  <c r="F651" i="6"/>
  <c r="H652" i="6"/>
  <c r="F544" i="6"/>
  <c r="H545" i="6"/>
  <c r="F660" i="6"/>
  <c r="H661" i="6"/>
  <c r="F537" i="6"/>
  <c r="H538" i="6"/>
  <c r="F513" i="6"/>
  <c r="H513" i="6" s="1"/>
  <c r="H514" i="6"/>
  <c r="F485" i="6"/>
  <c r="H485" i="6" s="1"/>
  <c r="H486" i="6"/>
  <c r="F433" i="6"/>
  <c r="H434" i="6"/>
  <c r="F628" i="6"/>
  <c r="H629" i="6"/>
  <c r="F405" i="6"/>
  <c r="H406" i="6"/>
  <c r="F423" i="6"/>
  <c r="H424" i="6"/>
  <c r="H557" i="6"/>
  <c r="F556" i="6"/>
  <c r="F499" i="6"/>
  <c r="H500" i="6"/>
  <c r="F354" i="6"/>
  <c r="H355" i="6"/>
  <c r="F377" i="6"/>
  <c r="H378" i="6"/>
  <c r="F388" i="6"/>
  <c r="H389" i="6"/>
  <c r="F409" i="6"/>
  <c r="H410" i="6"/>
  <c r="F414" i="6"/>
  <c r="H415" i="6"/>
  <c r="F473" i="6"/>
  <c r="F568" i="6"/>
  <c r="H569" i="6"/>
  <c r="F392" i="6"/>
  <c r="H393" i="6"/>
  <c r="F349" i="6"/>
  <c r="H350" i="6"/>
  <c r="F360" i="6"/>
  <c r="H361" i="6"/>
  <c r="F370" i="6"/>
  <c r="H371" i="6"/>
  <c r="F382" i="6"/>
  <c r="H383" i="6"/>
  <c r="F396" i="6"/>
  <c r="H397" i="6"/>
  <c r="F401" i="6"/>
  <c r="H402" i="6"/>
  <c r="F419" i="6"/>
  <c r="H420" i="6"/>
  <c r="F459" i="6"/>
  <c r="F518" i="6"/>
  <c r="H518" i="6" s="1"/>
  <c r="H519" i="6"/>
  <c r="F493" i="6"/>
  <c r="H494" i="6"/>
  <c r="F455" i="6"/>
  <c r="H455" i="6" s="1"/>
  <c r="H456" i="6"/>
  <c r="F642" i="6"/>
  <c r="H643" i="6"/>
  <c r="F679" i="6"/>
  <c r="H680" i="6"/>
  <c r="G504" i="6"/>
  <c r="G503" i="6" s="1"/>
  <c r="G452" i="6"/>
  <c r="G417" i="6"/>
  <c r="G399" i="6"/>
  <c r="G386" i="6"/>
  <c r="G375" i="6"/>
  <c r="G347" i="6"/>
  <c r="G346" i="6" s="1"/>
  <c r="G345" i="6" s="1"/>
  <c r="G338" i="6"/>
  <c r="G337" i="6" s="1"/>
  <c r="G336" i="6" s="1"/>
  <c r="F400" i="6" l="1"/>
  <c r="H401" i="6"/>
  <c r="F567" i="6"/>
  <c r="F641" i="6"/>
  <c r="H642" i="6"/>
  <c r="F376" i="6"/>
  <c r="H377" i="6"/>
  <c r="F422" i="6"/>
  <c r="H422" i="6" s="1"/>
  <c r="H423" i="6"/>
  <c r="F536" i="6"/>
  <c r="H537" i="6"/>
  <c r="F687" i="6"/>
  <c r="H688" i="6"/>
  <c r="H509" i="6"/>
  <c r="F508" i="6"/>
  <c r="F695" i="6"/>
  <c r="H696" i="6"/>
  <c r="F364" i="6"/>
  <c r="H365" i="6"/>
  <c r="H526" i="6"/>
  <c r="F525" i="6"/>
  <c r="F418" i="6"/>
  <c r="H419" i="6"/>
  <c r="F395" i="6"/>
  <c r="H395" i="6" s="1"/>
  <c r="H396" i="6"/>
  <c r="F369" i="6"/>
  <c r="H370" i="6"/>
  <c r="F348" i="6"/>
  <c r="H349" i="6"/>
  <c r="F391" i="6"/>
  <c r="H391" i="6" s="1"/>
  <c r="H392" i="6"/>
  <c r="F555" i="6"/>
  <c r="H556" i="6"/>
  <c r="F454" i="6"/>
  <c r="H459" i="6"/>
  <c r="F381" i="6"/>
  <c r="H381" i="6" s="1"/>
  <c r="H382" i="6"/>
  <c r="F359" i="6"/>
  <c r="H360" i="6"/>
  <c r="F492" i="6"/>
  <c r="H493" i="6"/>
  <c r="F472" i="6"/>
  <c r="H472" i="6" s="1"/>
  <c r="H473" i="6"/>
  <c r="F408" i="6"/>
  <c r="H408" i="6" s="1"/>
  <c r="H409" i="6"/>
  <c r="F498" i="6"/>
  <c r="H499" i="6"/>
  <c r="F627" i="6"/>
  <c r="H628" i="6"/>
  <c r="F543" i="6"/>
  <c r="H544" i="6"/>
  <c r="F442" i="6"/>
  <c r="H442" i="6" s="1"/>
  <c r="H443" i="6"/>
  <c r="F678" i="6"/>
  <c r="H679" i="6"/>
  <c r="F413" i="6"/>
  <c r="H414" i="6"/>
  <c r="F387" i="6"/>
  <c r="H388" i="6"/>
  <c r="F353" i="6"/>
  <c r="H353" i="6" s="1"/>
  <c r="H354" i="6"/>
  <c r="F404" i="6"/>
  <c r="H404" i="6" s="1"/>
  <c r="H405" i="6"/>
  <c r="H433" i="6"/>
  <c r="F432" i="6"/>
  <c r="F659" i="6"/>
  <c r="H660" i="6"/>
  <c r="F650" i="6"/>
  <c r="H651" i="6"/>
  <c r="F426" i="6"/>
  <c r="H426" i="6" s="1"/>
  <c r="H427" i="6"/>
  <c r="F340" i="6"/>
  <c r="H341" i="6"/>
  <c r="F467" i="6"/>
  <c r="H468" i="6"/>
  <c r="F669" i="6"/>
  <c r="H670" i="6"/>
  <c r="G374" i="6"/>
  <c r="G373" i="6" s="1"/>
  <c r="H340" i="6" l="1"/>
  <c r="F339" i="6"/>
  <c r="H432" i="6"/>
  <c r="F431" i="6"/>
  <c r="F507" i="6"/>
  <c r="H508" i="6"/>
  <c r="F668" i="6"/>
  <c r="H669" i="6"/>
  <c r="F649" i="6"/>
  <c r="H650" i="6"/>
  <c r="F412" i="6"/>
  <c r="H412" i="6" s="1"/>
  <c r="H413" i="6"/>
  <c r="F626" i="6"/>
  <c r="H627" i="6"/>
  <c r="F491" i="6"/>
  <c r="H492" i="6"/>
  <c r="F358" i="6"/>
  <c r="H358" i="6" s="1"/>
  <c r="H359" i="6"/>
  <c r="F453" i="6"/>
  <c r="H454" i="6"/>
  <c r="F368" i="6"/>
  <c r="H368" i="6" s="1"/>
  <c r="H369" i="6"/>
  <c r="H418" i="6"/>
  <c r="F417" i="6"/>
  <c r="H417" i="6" s="1"/>
  <c r="F363" i="6"/>
  <c r="H363" i="6" s="1"/>
  <c r="H364" i="6"/>
  <c r="F535" i="6"/>
  <c r="H536" i="6"/>
  <c r="H376" i="6"/>
  <c r="F375" i="6"/>
  <c r="F566" i="6"/>
  <c r="F524" i="6"/>
  <c r="H525" i="6"/>
  <c r="F466" i="6"/>
  <c r="H466" i="6" s="1"/>
  <c r="H467" i="6"/>
  <c r="F658" i="6"/>
  <c r="H659" i="6"/>
  <c r="H387" i="6"/>
  <c r="F386" i="6"/>
  <c r="H386" i="6" s="1"/>
  <c r="F677" i="6"/>
  <c r="H678" i="6"/>
  <c r="F542" i="6"/>
  <c r="H543" i="6"/>
  <c r="F497" i="6"/>
  <c r="H497" i="6" s="1"/>
  <c r="H498" i="6"/>
  <c r="F554" i="6"/>
  <c r="H555" i="6"/>
  <c r="H348" i="6"/>
  <c r="F347" i="6"/>
  <c r="F694" i="6"/>
  <c r="H694" i="6" s="1"/>
  <c r="H695" i="6"/>
  <c r="F686" i="6"/>
  <c r="H687" i="6"/>
  <c r="F640" i="6"/>
  <c r="H641" i="6"/>
  <c r="H400" i="6"/>
  <c r="F399" i="6"/>
  <c r="H399" i="6" s="1"/>
  <c r="G333" i="6"/>
  <c r="G332" i="6" s="1"/>
  <c r="G331" i="6" s="1"/>
  <c r="F333" i="6"/>
  <c r="G327" i="6"/>
  <c r="G326" i="6" s="1"/>
  <c r="G325" i="6" s="1"/>
  <c r="F327" i="6"/>
  <c r="F326" i="6" l="1"/>
  <c r="H327" i="6"/>
  <c r="F346" i="6"/>
  <c r="H347" i="6"/>
  <c r="F338" i="6"/>
  <c r="H339" i="6"/>
  <c r="F685" i="6"/>
  <c r="H685" i="6" s="1"/>
  <c r="H686" i="6"/>
  <c r="F541" i="6"/>
  <c r="H541" i="6" s="1"/>
  <c r="H542" i="6"/>
  <c r="F565" i="6"/>
  <c r="F534" i="6"/>
  <c r="H534" i="6" s="1"/>
  <c r="H535" i="6"/>
  <c r="H453" i="6"/>
  <c r="F452" i="6"/>
  <c r="H452" i="6" s="1"/>
  <c r="F490" i="6"/>
  <c r="H491" i="6"/>
  <c r="F667" i="6"/>
  <c r="H668" i="6"/>
  <c r="F332" i="6"/>
  <c r="H333" i="6"/>
  <c r="H375" i="6"/>
  <c r="F374" i="6"/>
  <c r="F639" i="6"/>
  <c r="H639" i="6" s="1"/>
  <c r="H640" i="6"/>
  <c r="F553" i="6"/>
  <c r="H554" i="6"/>
  <c r="F676" i="6"/>
  <c r="H676" i="6" s="1"/>
  <c r="H677" i="6"/>
  <c r="F657" i="6"/>
  <c r="H657" i="6" s="1"/>
  <c r="H658" i="6"/>
  <c r="F523" i="6"/>
  <c r="H524" i="6"/>
  <c r="F625" i="6"/>
  <c r="H625" i="6" s="1"/>
  <c r="H626" i="6"/>
  <c r="F648" i="6"/>
  <c r="H648" i="6" s="1"/>
  <c r="H649" i="6"/>
  <c r="F506" i="6"/>
  <c r="H507" i="6"/>
  <c r="G324" i="6"/>
  <c r="G323" i="6" s="1"/>
  <c r="G322" i="6" s="1"/>
  <c r="G321" i="6" s="1"/>
  <c r="F373" i="6" l="1"/>
  <c r="H373" i="6" s="1"/>
  <c r="H374" i="6"/>
  <c r="F505" i="6"/>
  <c r="H506" i="6"/>
  <c r="F552" i="6"/>
  <c r="H552" i="6" s="1"/>
  <c r="H553" i="6"/>
  <c r="F345" i="6"/>
  <c r="H345" i="6" s="1"/>
  <c r="H346" i="6"/>
  <c r="F666" i="6"/>
  <c r="H666" i="6" s="1"/>
  <c r="H667" i="6"/>
  <c r="F522" i="6"/>
  <c r="H522" i="6" s="1"/>
  <c r="H523" i="6"/>
  <c r="F331" i="6"/>
  <c r="H331" i="6" s="1"/>
  <c r="H332" i="6"/>
  <c r="H490" i="6"/>
  <c r="F489" i="6"/>
  <c r="H489" i="6" s="1"/>
  <c r="F337" i="6"/>
  <c r="H338" i="6"/>
  <c r="F325" i="6"/>
  <c r="H326" i="6"/>
  <c r="G318" i="6"/>
  <c r="G317" i="6" s="1"/>
  <c r="G316" i="6" s="1"/>
  <c r="G315" i="6" s="1"/>
  <c r="G313" i="6"/>
  <c r="G312" i="6" s="1"/>
  <c r="G309" i="6"/>
  <c r="G308" i="6" s="1"/>
  <c r="F318" i="6"/>
  <c r="F313" i="6"/>
  <c r="F309" i="6"/>
  <c r="G303" i="6"/>
  <c r="G302" i="6" s="1"/>
  <c r="G300" i="6"/>
  <c r="G299" i="6" s="1"/>
  <c r="F303" i="6"/>
  <c r="F300" i="6"/>
  <c r="G283" i="6"/>
  <c r="G282" i="6" s="1"/>
  <c r="G281" i="6" s="1"/>
  <c r="F283" i="6"/>
  <c r="G279" i="6"/>
  <c r="G278" i="6" s="1"/>
  <c r="G277" i="6" s="1"/>
  <c r="F279" i="6"/>
  <c r="G275" i="6"/>
  <c r="G274" i="6" s="1"/>
  <c r="G273" i="6" s="1"/>
  <c r="F275" i="6"/>
  <c r="G270" i="6"/>
  <c r="G269" i="6" s="1"/>
  <c r="G268" i="6" s="1"/>
  <c r="G267" i="6" s="1"/>
  <c r="F270" i="6"/>
  <c r="G264" i="6"/>
  <c r="G263" i="6" s="1"/>
  <c r="F264" i="6"/>
  <c r="G261" i="6"/>
  <c r="G260" i="6" s="1"/>
  <c r="F261" i="6"/>
  <c r="G256" i="6"/>
  <c r="G255" i="6" s="1"/>
  <c r="G253" i="6"/>
  <c r="G252" i="6" s="1"/>
  <c r="F256" i="6"/>
  <c r="F253" i="6"/>
  <c r="G244" i="6"/>
  <c r="G243" i="6" s="1"/>
  <c r="G242" i="6" s="1"/>
  <c r="F244" i="6"/>
  <c r="G240" i="6"/>
  <c r="G239" i="6" s="1"/>
  <c r="F240" i="6"/>
  <c r="G237" i="6"/>
  <c r="G236" i="6" s="1"/>
  <c r="F237" i="6"/>
  <c r="G231" i="6"/>
  <c r="G230" i="6" s="1"/>
  <c r="F231" i="6"/>
  <c r="G227" i="6"/>
  <c r="G226" i="6" s="1"/>
  <c r="F227" i="6"/>
  <c r="G222" i="6"/>
  <c r="G221" i="6" s="1"/>
  <c r="F222" i="6"/>
  <c r="G218" i="6"/>
  <c r="G217" i="6" s="1"/>
  <c r="F218" i="6"/>
  <c r="G212" i="6"/>
  <c r="G211" i="6" s="1"/>
  <c r="G209" i="6"/>
  <c r="G208" i="6" s="1"/>
  <c r="G207" i="6" s="1"/>
  <c r="F209" i="6"/>
  <c r="H198" i="6"/>
  <c r="G197" i="6"/>
  <c r="F197" i="6"/>
  <c r="F196" i="6" s="1"/>
  <c r="F195" i="6" s="1"/>
  <c r="H177" i="6"/>
  <c r="H186" i="6"/>
  <c r="H191" i="6"/>
  <c r="G190" i="6"/>
  <c r="G189" i="6" s="1"/>
  <c r="G188" i="6" s="1"/>
  <c r="G187" i="6" s="1"/>
  <c r="F190" i="6"/>
  <c r="F189" i="6" s="1"/>
  <c r="F188" i="6" s="1"/>
  <c r="F187" i="6" s="1"/>
  <c r="G185" i="6"/>
  <c r="G184" i="6" s="1"/>
  <c r="G183" i="6" s="1"/>
  <c r="G178" i="6" s="1"/>
  <c r="F185" i="6"/>
  <c r="F184" i="6" s="1"/>
  <c r="F183" i="6" s="1"/>
  <c r="F178" i="6" s="1"/>
  <c r="G176" i="6"/>
  <c r="G175" i="6" s="1"/>
  <c r="G174" i="6" s="1"/>
  <c r="G173" i="6" s="1"/>
  <c r="F176" i="6"/>
  <c r="F175" i="6" s="1"/>
  <c r="F174" i="6" s="1"/>
  <c r="F173" i="6" s="1"/>
  <c r="H166" i="6"/>
  <c r="H168" i="6"/>
  <c r="G164" i="6"/>
  <c r="G163" i="6" s="1"/>
  <c r="G162" i="6" s="1"/>
  <c r="G161" i="6" s="1"/>
  <c r="G160" i="6" s="1"/>
  <c r="G159" i="6" s="1"/>
  <c r="G158" i="6" s="1"/>
  <c r="F164" i="6"/>
  <c r="F163" i="6" s="1"/>
  <c r="F162" i="6" s="1"/>
  <c r="F161" i="6" s="1"/>
  <c r="F160" i="6" s="1"/>
  <c r="F159" i="6" s="1"/>
  <c r="F158" i="6" s="1"/>
  <c r="H139" i="6"/>
  <c r="H145" i="6"/>
  <c r="H152" i="6"/>
  <c r="H156" i="6"/>
  <c r="G138" i="6"/>
  <c r="G137" i="6" s="1"/>
  <c r="G136" i="6" s="1"/>
  <c r="G144" i="6"/>
  <c r="G143" i="6" s="1"/>
  <c r="G142" i="6" s="1"/>
  <c r="G141" i="6" s="1"/>
  <c r="G140" i="6" s="1"/>
  <c r="G151" i="6"/>
  <c r="G150" i="6" s="1"/>
  <c r="G149" i="6" s="1"/>
  <c r="G155" i="6"/>
  <c r="G154" i="6" s="1"/>
  <c r="G153" i="6" s="1"/>
  <c r="F155" i="6"/>
  <c r="F154" i="6" s="1"/>
  <c r="F153" i="6" s="1"/>
  <c r="F151" i="6"/>
  <c r="F150" i="6" s="1"/>
  <c r="F149" i="6" s="1"/>
  <c r="F144" i="6"/>
  <c r="F143" i="6" s="1"/>
  <c r="F142" i="6" s="1"/>
  <c r="F141" i="6" s="1"/>
  <c r="F140" i="6" s="1"/>
  <c r="F138" i="6"/>
  <c r="F137" i="6" s="1"/>
  <c r="F136" i="6" s="1"/>
  <c r="F135" i="6" s="1"/>
  <c r="F134" i="6" s="1"/>
  <c r="F194" i="6" l="1"/>
  <c r="F193" i="6" s="1"/>
  <c r="F192" i="6" s="1"/>
  <c r="H325" i="6"/>
  <c r="F324" i="6"/>
  <c r="F221" i="6"/>
  <c r="H221" i="6" s="1"/>
  <c r="H222" i="6"/>
  <c r="F239" i="6"/>
  <c r="H239" i="6" s="1"/>
  <c r="H240" i="6"/>
  <c r="F260" i="6"/>
  <c r="H260" i="6" s="1"/>
  <c r="H261" i="6"/>
  <c r="F278" i="6"/>
  <c r="H279" i="6"/>
  <c r="F299" i="6"/>
  <c r="H299" i="6" s="1"/>
  <c r="H300" i="6"/>
  <c r="F308" i="6"/>
  <c r="H308" i="6" s="1"/>
  <c r="H309" i="6"/>
  <c r="H505" i="6"/>
  <c r="F504" i="6"/>
  <c r="F255" i="6"/>
  <c r="H255" i="6" s="1"/>
  <c r="H256" i="6"/>
  <c r="F302" i="6"/>
  <c r="H302" i="6" s="1"/>
  <c r="H303" i="6"/>
  <c r="F312" i="6"/>
  <c r="H312" i="6" s="1"/>
  <c r="H313" i="6"/>
  <c r="F336" i="6"/>
  <c r="H336" i="6" s="1"/>
  <c r="H337" i="6"/>
  <c r="F212" i="6"/>
  <c r="H213" i="6"/>
  <c r="F230" i="6"/>
  <c r="H230" i="6" s="1"/>
  <c r="H231" i="6"/>
  <c r="F252" i="6"/>
  <c r="H252" i="6" s="1"/>
  <c r="H253" i="6"/>
  <c r="F269" i="6"/>
  <c r="H270" i="6"/>
  <c r="F208" i="6"/>
  <c r="H209" i="6"/>
  <c r="F217" i="6"/>
  <c r="H217" i="6" s="1"/>
  <c r="H218" i="6"/>
  <c r="F226" i="6"/>
  <c r="H226" i="6" s="1"/>
  <c r="H227" i="6"/>
  <c r="F236" i="6"/>
  <c r="H236" i="6" s="1"/>
  <c r="H237" i="6"/>
  <c r="F243" i="6"/>
  <c r="H244" i="6"/>
  <c r="F263" i="6"/>
  <c r="H263" i="6" s="1"/>
  <c r="H264" i="6"/>
  <c r="F274" i="6"/>
  <c r="H275" i="6"/>
  <c r="F282" i="6"/>
  <c r="H283" i="6"/>
  <c r="F317" i="6"/>
  <c r="H318" i="6"/>
  <c r="G272" i="6"/>
  <c r="G266" i="6" s="1"/>
  <c r="G307" i="6"/>
  <c r="G306" i="6" s="1"/>
  <c r="G305" i="6" s="1"/>
  <c r="G298" i="6"/>
  <c r="G297" i="6" s="1"/>
  <c r="G296" i="6" s="1"/>
  <c r="H158" i="6"/>
  <c r="H173" i="6"/>
  <c r="H187" i="6"/>
  <c r="G259" i="6"/>
  <c r="G258" i="6" s="1"/>
  <c r="G251" i="6"/>
  <c r="G246" i="6" s="1"/>
  <c r="F251" i="6"/>
  <c r="F246" i="6" s="1"/>
  <c r="H140" i="6"/>
  <c r="H197" i="6"/>
  <c r="H183" i="6"/>
  <c r="G235" i="6"/>
  <c r="G234" i="6" s="1"/>
  <c r="G225" i="6"/>
  <c r="G216" i="6"/>
  <c r="G196" i="6"/>
  <c r="G195" i="6" s="1"/>
  <c r="H178" i="6"/>
  <c r="H189" i="6"/>
  <c r="H188" i="6"/>
  <c r="H190" i="6"/>
  <c r="H185" i="6"/>
  <c r="H184" i="6"/>
  <c r="H176" i="6"/>
  <c r="H175" i="6"/>
  <c r="H174" i="6"/>
  <c r="H153" i="6"/>
  <c r="H163" i="6"/>
  <c r="H159" i="6"/>
  <c r="H165" i="6"/>
  <c r="H161" i="6"/>
  <c r="H162" i="6"/>
  <c r="H164" i="6"/>
  <c r="H160" i="6"/>
  <c r="H149" i="6"/>
  <c r="G148" i="6"/>
  <c r="G147" i="6" s="1"/>
  <c r="G146" i="6" s="1"/>
  <c r="H154" i="6"/>
  <c r="H155" i="6"/>
  <c r="H150" i="6"/>
  <c r="H151" i="6"/>
  <c r="H141" i="6"/>
  <c r="H143" i="6"/>
  <c r="H142" i="6"/>
  <c r="H144" i="6"/>
  <c r="G135" i="6"/>
  <c r="G134" i="6" s="1"/>
  <c r="G133" i="6" s="1"/>
  <c r="G132" i="6" s="1"/>
  <c r="H136" i="6"/>
  <c r="H138" i="6"/>
  <c r="H137" i="6"/>
  <c r="F148" i="6"/>
  <c r="F133" i="6"/>
  <c r="F298" i="6" l="1"/>
  <c r="F307" i="6"/>
  <c r="G194" i="6"/>
  <c r="G193" i="6" s="1"/>
  <c r="F216" i="6"/>
  <c r="H216" i="6" s="1"/>
  <c r="F235" i="6"/>
  <c r="H235" i="6" s="1"/>
  <c r="F323" i="6"/>
  <c r="H324" i="6"/>
  <c r="F297" i="6"/>
  <c r="H298" i="6"/>
  <c r="F503" i="6"/>
  <c r="H503" i="6" s="1"/>
  <c r="H504" i="6"/>
  <c r="H246" i="6"/>
  <c r="H251" i="6"/>
  <c r="F281" i="6"/>
  <c r="H281" i="6" s="1"/>
  <c r="H282" i="6"/>
  <c r="F268" i="6"/>
  <c r="H268" i="6" s="1"/>
  <c r="H269" i="6"/>
  <c r="F225" i="6"/>
  <c r="H225" i="6" s="1"/>
  <c r="F306" i="6"/>
  <c r="H307" i="6"/>
  <c r="F259" i="6"/>
  <c r="F316" i="6"/>
  <c r="H317" i="6"/>
  <c r="F273" i="6"/>
  <c r="H274" i="6"/>
  <c r="F242" i="6"/>
  <c r="H242" i="6" s="1"/>
  <c r="H243" i="6"/>
  <c r="F207" i="6"/>
  <c r="H207" i="6" s="1"/>
  <c r="H208" i="6"/>
  <c r="F211" i="6"/>
  <c r="H211" i="6" s="1"/>
  <c r="H212" i="6"/>
  <c r="F277" i="6"/>
  <c r="H277" i="6" s="1"/>
  <c r="H278" i="6"/>
  <c r="G295" i="6"/>
  <c r="G206" i="6"/>
  <c r="G205" i="6" s="1"/>
  <c r="G204" i="6" s="1"/>
  <c r="H194" i="6"/>
  <c r="H195" i="6"/>
  <c r="H196" i="6"/>
  <c r="G131" i="6"/>
  <c r="G130" i="6" s="1"/>
  <c r="F147" i="6"/>
  <c r="H148" i="6"/>
  <c r="H135" i="6"/>
  <c r="H134" i="6"/>
  <c r="F132" i="6"/>
  <c r="H132" i="6" s="1"/>
  <c r="H133" i="6"/>
  <c r="G192" i="6" l="1"/>
  <c r="H192" i="6" s="1"/>
  <c r="H193" i="6"/>
  <c r="H306" i="6"/>
  <c r="F315" i="6"/>
  <c r="H315" i="6" s="1"/>
  <c r="H316" i="6"/>
  <c r="F234" i="6"/>
  <c r="H234" i="6" s="1"/>
  <c r="F296" i="6"/>
  <c r="H297" i="6"/>
  <c r="F258" i="6"/>
  <c r="H258" i="6" s="1"/>
  <c r="H259" i="6"/>
  <c r="F206" i="6"/>
  <c r="H273" i="6"/>
  <c r="F272" i="6"/>
  <c r="H272" i="6" s="1"/>
  <c r="F322" i="6"/>
  <c r="H323" i="6"/>
  <c r="G203" i="6"/>
  <c r="F146" i="6"/>
  <c r="H147" i="6"/>
  <c r="F205" i="6" l="1"/>
  <c r="H205" i="6"/>
  <c r="H206" i="6"/>
  <c r="H296" i="6"/>
  <c r="F321" i="6"/>
  <c r="H321" i="6" s="1"/>
  <c r="H322" i="6"/>
  <c r="F305" i="6"/>
  <c r="H305" i="6" s="1"/>
  <c r="H146" i="6"/>
  <c r="F131" i="6"/>
  <c r="F295" i="6" l="1"/>
  <c r="H295" i="6" s="1"/>
  <c r="F130" i="6"/>
  <c r="H130" i="6" s="1"/>
  <c r="H131" i="6"/>
  <c r="H115" i="6"/>
  <c r="G114" i="6"/>
  <c r="G113" i="6" s="1"/>
  <c r="G112" i="6" s="1"/>
  <c r="F114" i="6"/>
  <c r="F113" i="6" s="1"/>
  <c r="F112" i="6" s="1"/>
  <c r="H116" i="6"/>
  <c r="H120" i="6"/>
  <c r="H124" i="6"/>
  <c r="H129" i="6"/>
  <c r="G128" i="6"/>
  <c r="G127" i="6" s="1"/>
  <c r="G126" i="6" s="1"/>
  <c r="G125" i="6" s="1"/>
  <c r="G123" i="6"/>
  <c r="G122" i="6" s="1"/>
  <c r="G121" i="6" s="1"/>
  <c r="G119" i="6"/>
  <c r="G118" i="6" s="1"/>
  <c r="G117" i="6" s="1"/>
  <c r="F128" i="6"/>
  <c r="F127" i="6" s="1"/>
  <c r="F126" i="6" s="1"/>
  <c r="F125" i="6" s="1"/>
  <c r="F123" i="6"/>
  <c r="F122" i="6" s="1"/>
  <c r="F121" i="6" s="1"/>
  <c r="F119" i="6"/>
  <c r="F118" i="6" s="1"/>
  <c r="F117" i="6" s="1"/>
  <c r="H98" i="6"/>
  <c r="H101" i="6"/>
  <c r="H105" i="6"/>
  <c r="G104" i="6"/>
  <c r="G103" i="6" s="1"/>
  <c r="G102" i="6" s="1"/>
  <c r="G100" i="6"/>
  <c r="G99" i="6" s="1"/>
  <c r="G97" i="6"/>
  <c r="G96" i="6" s="1"/>
  <c r="F104" i="6"/>
  <c r="F103" i="6" s="1"/>
  <c r="F102" i="6" s="1"/>
  <c r="F100" i="6"/>
  <c r="F99" i="6" s="1"/>
  <c r="F97" i="6"/>
  <c r="F96" i="6" s="1"/>
  <c r="H121" i="6" l="1"/>
  <c r="H96" i="6"/>
  <c r="H117" i="6"/>
  <c r="H125" i="6"/>
  <c r="H127" i="6"/>
  <c r="H126" i="6"/>
  <c r="H128" i="6"/>
  <c r="H123" i="6"/>
  <c r="H122" i="6"/>
  <c r="H119" i="6"/>
  <c r="H118" i="6"/>
  <c r="H112" i="6"/>
  <c r="H114" i="6"/>
  <c r="H113" i="6"/>
  <c r="G111" i="6"/>
  <c r="G110" i="6" s="1"/>
  <c r="G109" i="6" s="1"/>
  <c r="G108" i="6" s="1"/>
  <c r="G107" i="6" s="1"/>
  <c r="G106" i="6" s="1"/>
  <c r="F111" i="6"/>
  <c r="H104" i="6"/>
  <c r="H102" i="6"/>
  <c r="H103" i="6"/>
  <c r="H99" i="6"/>
  <c r="H100" i="6"/>
  <c r="H97" i="6"/>
  <c r="G95" i="6"/>
  <c r="F95" i="6"/>
  <c r="F90" i="6" s="1"/>
  <c r="G90" i="6" l="1"/>
  <c r="G89" i="6" s="1"/>
  <c r="G88" i="6" s="1"/>
  <c r="G87" i="6" s="1"/>
  <c r="G86" i="6" s="1"/>
  <c r="F110" i="6"/>
  <c r="H111" i="6"/>
  <c r="H95" i="6"/>
  <c r="H90" i="6" l="1"/>
  <c r="F109" i="6"/>
  <c r="H110" i="6"/>
  <c r="F89" i="6"/>
  <c r="H85" i="6"/>
  <c r="G84" i="6"/>
  <c r="G83" i="6" s="1"/>
  <c r="G82" i="6" s="1"/>
  <c r="G81" i="6" s="1"/>
  <c r="G80" i="6" s="1"/>
  <c r="G79" i="6" s="1"/>
  <c r="G78" i="6" s="1"/>
  <c r="G77" i="6" s="1"/>
  <c r="F84" i="6"/>
  <c r="F83" i="6" s="1"/>
  <c r="F82" i="6" s="1"/>
  <c r="F81" i="6" s="1"/>
  <c r="F80" i="6" s="1"/>
  <c r="F79" i="6" s="1"/>
  <c r="F78" i="6" s="1"/>
  <c r="F77" i="6" s="1"/>
  <c r="H76" i="6"/>
  <c r="G75" i="6"/>
  <c r="G74" i="6" s="1"/>
  <c r="G73" i="6" s="1"/>
  <c r="G72" i="6" s="1"/>
  <c r="G71" i="6" s="1"/>
  <c r="G70" i="6" s="1"/>
  <c r="G69" i="6" s="1"/>
  <c r="G68" i="6" s="1"/>
  <c r="F75" i="6"/>
  <c r="F74" i="6" s="1"/>
  <c r="F73" i="6" s="1"/>
  <c r="F72" i="6" s="1"/>
  <c r="F71" i="6" s="1"/>
  <c r="F70" i="6" s="1"/>
  <c r="F69" i="6" s="1"/>
  <c r="F68" i="6" s="1"/>
  <c r="G66" i="6"/>
  <c r="G65" i="6" s="1"/>
  <c r="G64" i="6" s="1"/>
  <c r="G63" i="6" s="1"/>
  <c r="G62" i="6" s="1"/>
  <c r="G61" i="6" s="1"/>
  <c r="G60" i="6" s="1"/>
  <c r="G59" i="6" s="1"/>
  <c r="F66" i="6"/>
  <c r="F65" i="6" s="1"/>
  <c r="H67" i="6"/>
  <c r="H58" i="6"/>
  <c r="G57" i="6"/>
  <c r="G56" i="6" s="1"/>
  <c r="G55" i="6" s="1"/>
  <c r="G54" i="6" s="1"/>
  <c r="G53" i="6" s="1"/>
  <c r="G52" i="6" s="1"/>
  <c r="G51" i="6" s="1"/>
  <c r="G50" i="6" s="1"/>
  <c r="F57" i="6"/>
  <c r="F56" i="6" s="1"/>
  <c r="F55" i="6" s="1"/>
  <c r="F54" i="6" s="1"/>
  <c r="F53" i="6" s="1"/>
  <c r="F52" i="6" s="1"/>
  <c r="F51" i="6" s="1"/>
  <c r="F50" i="6" s="1"/>
  <c r="H45" i="6"/>
  <c r="H49" i="6"/>
  <c r="G48" i="6"/>
  <c r="G47" i="6" s="1"/>
  <c r="G46" i="6" s="1"/>
  <c r="F48" i="6"/>
  <c r="F47" i="6" s="1"/>
  <c r="F46" i="6" s="1"/>
  <c r="G44" i="6"/>
  <c r="G43" i="6" s="1"/>
  <c r="G42" i="6" s="1"/>
  <c r="F44" i="6"/>
  <c r="F43" i="6" s="1"/>
  <c r="F42" i="6" s="1"/>
  <c r="H37" i="6"/>
  <c r="H33" i="6"/>
  <c r="H30" i="6"/>
  <c r="G36" i="6"/>
  <c r="G35" i="6" s="1"/>
  <c r="G34" i="6" s="1"/>
  <c r="F36" i="6"/>
  <c r="F35" i="6" s="1"/>
  <c r="F34" i="6" s="1"/>
  <c r="G32" i="6"/>
  <c r="G31" i="6" s="1"/>
  <c r="F32" i="6"/>
  <c r="F31" i="6" s="1"/>
  <c r="G29" i="6"/>
  <c r="G28" i="6" s="1"/>
  <c r="F29" i="6"/>
  <c r="F28" i="6" s="1"/>
  <c r="H16" i="6"/>
  <c r="G15" i="6"/>
  <c r="G14" i="6" s="1"/>
  <c r="G13" i="6" s="1"/>
  <c r="G12" i="6" s="1"/>
  <c r="F15" i="6"/>
  <c r="F14" i="6" s="1"/>
  <c r="F13" i="6" s="1"/>
  <c r="F12" i="6" s="1"/>
  <c r="H21" i="6"/>
  <c r="F20" i="6"/>
  <c r="F19" i="6" s="1"/>
  <c r="F18" i="6" s="1"/>
  <c r="H46" i="6" l="1"/>
  <c r="H50" i="6"/>
  <c r="H57" i="6"/>
  <c r="H42" i="6"/>
  <c r="F108" i="6"/>
  <c r="H109" i="6"/>
  <c r="H28" i="6"/>
  <c r="H34" i="6"/>
  <c r="F88" i="6"/>
  <c r="H89" i="6"/>
  <c r="H77" i="6"/>
  <c r="H68" i="6"/>
  <c r="H31" i="6"/>
  <c r="H48" i="6"/>
  <c r="H83" i="6"/>
  <c r="H82" i="6"/>
  <c r="H78" i="6"/>
  <c r="H79" i="6"/>
  <c r="H81" i="6"/>
  <c r="H84" i="6"/>
  <c r="H80" i="6"/>
  <c r="H74" i="6"/>
  <c r="H73" i="6"/>
  <c r="H69" i="6"/>
  <c r="H70" i="6"/>
  <c r="H72" i="6"/>
  <c r="H75" i="6"/>
  <c r="H71" i="6"/>
  <c r="H65" i="6"/>
  <c r="F64" i="6"/>
  <c r="H66" i="6"/>
  <c r="H54" i="6"/>
  <c r="H53" i="6"/>
  <c r="H56" i="6"/>
  <c r="H52" i="6"/>
  <c r="H55" i="6"/>
  <c r="H51" i="6"/>
  <c r="H44" i="6"/>
  <c r="H47" i="6"/>
  <c r="H43" i="6"/>
  <c r="G41" i="6"/>
  <c r="G40" i="6" s="1"/>
  <c r="G39" i="6" s="1"/>
  <c r="G38" i="6" s="1"/>
  <c r="F41" i="6"/>
  <c r="H36" i="6"/>
  <c r="H32" i="6"/>
  <c r="H35" i="6"/>
  <c r="H12" i="6"/>
  <c r="H29" i="6"/>
  <c r="F27" i="6"/>
  <c r="G27" i="6"/>
  <c r="G26" i="6" s="1"/>
  <c r="G25" i="6" s="1"/>
  <c r="G24" i="6" s="1"/>
  <c r="G23" i="6" s="1"/>
  <c r="G22" i="6" s="1"/>
  <c r="H20" i="6"/>
  <c r="F17" i="6"/>
  <c r="H15" i="6"/>
  <c r="H13" i="6"/>
  <c r="H14" i="6"/>
  <c r="F107" i="6" l="1"/>
  <c r="H108" i="6"/>
  <c r="F87" i="6"/>
  <c r="H88" i="6"/>
  <c r="H64" i="6"/>
  <c r="F63" i="6"/>
  <c r="F40" i="6"/>
  <c r="H41" i="6"/>
  <c r="F26" i="6"/>
  <c r="H27" i="6"/>
  <c r="F11" i="6"/>
  <c r="F10" i="6" s="1"/>
  <c r="F9" i="6" s="1"/>
  <c r="F8" i="6" s="1"/>
  <c r="F106" i="6" l="1"/>
  <c r="H106" i="6" s="1"/>
  <c r="H107" i="6"/>
  <c r="F86" i="6"/>
  <c r="H86" i="6" s="1"/>
  <c r="H87" i="6"/>
  <c r="F62" i="6"/>
  <c r="H63" i="6"/>
  <c r="F39" i="6"/>
  <c r="H40" i="6"/>
  <c r="F25" i="6"/>
  <c r="H26" i="6"/>
  <c r="F61" i="6" l="1"/>
  <c r="H62" i="6"/>
  <c r="F38" i="6"/>
  <c r="H38" i="6" s="1"/>
  <c r="H39" i="6"/>
  <c r="F24" i="6"/>
  <c r="H25" i="6"/>
  <c r="F60" i="6" l="1"/>
  <c r="H61" i="6"/>
  <c r="F23" i="6"/>
  <c r="H24" i="6"/>
  <c r="F59" i="6" l="1"/>
  <c r="H60" i="6"/>
  <c r="H23" i="6"/>
  <c r="F22" i="6"/>
  <c r="H22" i="6" l="1"/>
  <c r="G884" i="6"/>
  <c r="G883" i="6" s="1"/>
  <c r="G882" i="6" s="1"/>
  <c r="G881" i="6" s="1"/>
  <c r="G867" i="6" s="1"/>
  <c r="G704" i="6" s="1"/>
  <c r="G703" i="6" s="1"/>
  <c r="F884" i="6"/>
  <c r="H837" i="6"/>
  <c r="F267" i="6"/>
  <c r="F266" i="6" s="1"/>
  <c r="F204" i="6" s="1"/>
  <c r="G172" i="6"/>
  <c r="G171" i="6" s="1"/>
  <c r="G170" i="6" s="1"/>
  <c r="G169" i="6" s="1"/>
  <c r="G157" i="6" s="1"/>
  <c r="G19" i="6"/>
  <c r="H19" i="6" s="1"/>
  <c r="F883" i="6" l="1"/>
  <c r="H884" i="6"/>
  <c r="H896" i="6"/>
  <c r="H913" i="6"/>
  <c r="H833" i="6"/>
  <c r="H888" i="6"/>
  <c r="H852" i="6"/>
  <c r="H900" i="6"/>
  <c r="H860" i="6"/>
  <c r="H267" i="6"/>
  <c r="H449" i="6"/>
  <c r="H767" i="6"/>
  <c r="H851" i="6"/>
  <c r="G18" i="6"/>
  <c r="F172" i="6"/>
  <c r="H883" i="6" l="1"/>
  <c r="F882" i="6"/>
  <c r="H894" i="6"/>
  <c r="H832" i="6"/>
  <c r="H859" i="6"/>
  <c r="H761" i="6"/>
  <c r="H266" i="6"/>
  <c r="H895" i="6"/>
  <c r="H448" i="6"/>
  <c r="F171" i="6"/>
  <c r="F170" i="6" s="1"/>
  <c r="H172" i="6"/>
  <c r="G17" i="6"/>
  <c r="H18" i="6"/>
  <c r="G431" i="6"/>
  <c r="G430" i="6" s="1"/>
  <c r="G344" i="6" s="1"/>
  <c r="G335" i="6" s="1"/>
  <c r="G320" i="6" s="1"/>
  <c r="G568" i="6"/>
  <c r="H59" i="6"/>
  <c r="F16" i="2"/>
  <c r="F14" i="2"/>
  <c r="H882" i="6" l="1"/>
  <c r="F881" i="6"/>
  <c r="H892" i="6"/>
  <c r="H893" i="6"/>
  <c r="H756" i="6"/>
  <c r="G567" i="6"/>
  <c r="H568" i="6"/>
  <c r="H447" i="6"/>
  <c r="F203" i="6"/>
  <c r="H203" i="6" s="1"/>
  <c r="H204" i="6"/>
  <c r="H170" i="6"/>
  <c r="H171" i="6"/>
  <c r="G11" i="6"/>
  <c r="H17" i="6"/>
  <c r="H881" i="6" l="1"/>
  <c r="F867" i="6"/>
  <c r="G566" i="6"/>
  <c r="H567" i="6"/>
  <c r="F169" i="6"/>
  <c r="F430" i="6"/>
  <c r="H431" i="6"/>
  <c r="H755" i="6"/>
  <c r="G10" i="6"/>
  <c r="H11" i="6"/>
  <c r="H867" i="6" l="1"/>
  <c r="F704" i="6"/>
  <c r="H169" i="6"/>
  <c r="F157" i="6"/>
  <c r="F344" i="6"/>
  <c r="H430" i="6"/>
  <c r="H754" i="6"/>
  <c r="G565" i="6"/>
  <c r="H565" i="6" s="1"/>
  <c r="H566" i="6"/>
  <c r="G9" i="6"/>
  <c r="H10" i="6"/>
  <c r="F703" i="6" l="1"/>
  <c r="H705" i="6"/>
  <c r="H157" i="6"/>
  <c r="F335" i="6"/>
  <c r="H344" i="6"/>
  <c r="G8" i="6"/>
  <c r="G6" i="6" s="1"/>
  <c r="H9" i="6"/>
  <c r="H703" i="6" l="1"/>
  <c r="H704" i="6"/>
  <c r="F320" i="6"/>
  <c r="H335" i="6"/>
  <c r="H8" i="6"/>
  <c r="H320" i="6" l="1"/>
  <c r="H6" i="6" s="1"/>
  <c r="F6" i="6"/>
</calcChain>
</file>

<file path=xl/sharedStrings.xml><?xml version="1.0" encoding="utf-8"?>
<sst xmlns="http://schemas.openxmlformats.org/spreadsheetml/2006/main" count="5127" uniqueCount="1019">
  <si>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</si>
  <si>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</si>
  <si>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</si>
  <si>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</si>
  <si>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</si>
  <si>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</si>
  <si>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1</t>
  </si>
  <si>
    <t>2</t>
  </si>
  <si>
    <t>3</t>
  </si>
  <si>
    <t>4</t>
  </si>
  <si>
    <t>5</t>
  </si>
  <si>
    <t>6</t>
  </si>
  <si>
    <t>Доходы бюджета - всего</t>
  </si>
  <si>
    <t>010</t>
  </si>
  <si>
    <t>х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</si>
  <si>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</si>
  <si>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</si>
  <si>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</si>
  <si>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</si>
  <si>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</si>
  <si>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</si>
  <si>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</si>
  <si>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</si>
  <si>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 xml:space="preserve"> 000 1010201001 0000 110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</si>
  <si>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</si>
  <si>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 xml:space="preserve"> 000 1010202001 0000 110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</si>
  <si>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</si>
  <si>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 xml:space="preserve"> 000 1010203001 0000 110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</si>
  <si>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</si>
  <si>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</si>
  <si>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</si>
  <si>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 xml:space="preserve"> 000 1010208001 0000 110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</si>
  <si>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</si>
  <si>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 xml:space="preserve"> 000 1010213001 0000 110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</si>
  <si>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</si>
  <si>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 xml:space="preserve"> 000 1010214001 0000 110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</si>
  <si>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</si>
  <si>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 xml:space="preserve"> 000 1010221001 0000 110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</si>
  <si>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</si>
  <si>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</si>
  <si>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</si>
  <si>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</si>
  <si>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</si>
  <si>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</si>
  <si>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</si>
  <si>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</si>
  <si>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</si>
  <si>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</si>
  <si>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</si>
  <si>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</si>
  <si>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</si>
  <si>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</si>
  <si>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</si>
  <si>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</si>
  <si>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</si>
  <si>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</si>
  <si>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</si>
  <si>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</si>
  <si>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</si>
  <si>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</si>
  <si>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</si>
  <si>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</si>
  <si>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</si>
  <si>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</si>
  <si>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</si>
  <si>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</si>
  <si>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</si>
  <si>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</si>
  <si>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</si>
  <si>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>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</si>
  <si>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</si>
  <si>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</si>
  <si>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>Единый сельскохозяйственный налог</t>
  </si>
  <si>
    <t xml:space="preserve"> 000 1050300001 0000 110</t>
  </si>
  <si>
    <t xml:space="preserve"> 000 1050301001 0000 110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</si>
  <si>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</si>
  <si>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</si>
  <si>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Налог, взимаемый в связи с применением патентной системы налогообложения, зачисляемый в бюджеты муниципальных округов</t>
  </si>
  <si>
    <t xml:space="preserve"> 000 1050406002 0000 110</t>
  </si>
  <si>
    <t>НАЛОГИ НА ИМУЩЕСТВО</t>
  </si>
  <si>
    <t xml:space="preserve"> 000 1060000000 0000 000</t>
  </si>
  <si>
    <t>Налог на имущество физических лиц</t>
  </si>
  <si>
    <t xml:space="preserve"> 000 1060100000 0000 110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</si>
  <si>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</si>
  <si>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 xml:space="preserve"> 000 1060102014 0000 110</t>
  </si>
  <si>
    <t>Земельный налог</t>
  </si>
  <si>
    <t xml:space="preserve"> 000 1060600000 0000 110</t>
  </si>
  <si>
    <t>Земельный налог с организаций</t>
  </si>
  <si>
    <t xml:space="preserve"> 000 1060603000 0000 110</t>
  </si>
  <si>
    <t>Земельный налог с организаций, обладающих земельным участком, расположенным в границах муниципальных округов</t>
  </si>
  <si>
    <t xml:space="preserve"> 000 1060603214 0000 110</t>
  </si>
  <si>
    <t>Земельный налог с физических лиц</t>
  </si>
  <si>
    <t xml:space="preserve"> 000 1060604000 0000 110</t>
  </si>
  <si>
    <t>Земельный налог с физических лиц, обладающих земельным участком, расположенным в границах муниципальных округов</t>
  </si>
  <si>
    <t xml:space="preserve"> 000 1060604214 0000 110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</si>
  <si>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</si>
  <si>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</si>
  <si>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</si>
  <si>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</si>
  <si>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</si>
  <si>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</si>
  <si>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</si>
  <si>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</si>
  <si>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</si>
  <si>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</si>
  <si>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</si>
  <si>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</si>
  <si>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</si>
  <si>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</si>
  <si>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</si>
  <si>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</si>
  <si>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</si>
  <si>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000 1110501214 0000 120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</si>
  <si>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</si>
  <si>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</si>
  <si>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</si>
  <si>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000 1110502414 0000 120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</si>
  <si>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</si>
  <si>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</si>
  <si>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</si>
  <si>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 xml:space="preserve"> 000 1110503414 0000 120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</si>
  <si>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</si>
  <si>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</si>
  <si>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Доходы от сдачи в аренду имущества, составляющего казну муниципальных округов (за исключением земельных участков)</t>
  </si>
  <si>
    <t xml:space="preserve"> 000 1110507414 0000 120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</si>
  <si>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</si>
  <si>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 000 1110530000 0000 120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</si>
  <si>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</si>
  <si>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 xml:space="preserve"> 000 1110532600 0000 120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</si>
  <si>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муниципальных округов,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</si>
  <si>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 xml:space="preserve"> 000 1110532614 0000 120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</si>
  <si>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</si>
  <si>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</si>
  <si>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</si>
  <si>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</si>
  <si>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</si>
  <si>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000 1110904414 0000 120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</si>
  <si>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</si>
  <si>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</si>
  <si>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</si>
  <si>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</si>
  <si>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Плата за выбросы загрязняющих веществ в атмосферный воздух стационарными объектами &lt;10&gt;</t>
  </si>
  <si>
    <t xml:space="preserve"> 000 1120101001 0000 120</t>
  </si>
  <si>
    <t>Плата за сбросы загрязняющих веществ в водные объекты</t>
  </si>
  <si>
    <t xml:space="preserve"> 000 1120103001 0000 120</t>
  </si>
  <si>
    <t>Плата за размещение отходов производства и потребления</t>
  </si>
  <si>
    <t xml:space="preserve"> 000 1120104001 0000 120</t>
  </si>
  <si>
    <t>Плата за размещение отходов производства</t>
  </si>
  <si>
    <t xml:space="preserve"> 000 1120104101 0000 120</t>
  </si>
  <si>
    <t>ДОХОДЫ ОТ ОКАЗАНИЯ ПЛАТНЫХ УСЛУГ И КОМПЕНСАЦИИ ЗАТРАТ ГОСУДАРСТВА</t>
  </si>
  <si>
    <t xml:space="preserve"> 000 1130000000 0000 000</t>
  </si>
  <si>
    <t>Доходы от оказания платных услуг (работ)</t>
  </si>
  <si>
    <t xml:space="preserve"> 000 1130100000 0000 130</t>
  </si>
  <si>
    <t>Прочие доходы от оказания платных услуг (работ)</t>
  </si>
  <si>
    <t xml:space="preserve"> 000 1130199000 0000 130</t>
  </si>
  <si>
    <t>Прочие доходы от оказания платных услуг (работ) получателями средств бюджетов муниципальных округов</t>
  </si>
  <si>
    <t xml:space="preserve"> 000 1130199414 0000 130</t>
  </si>
  <si>
    <t>Доходы от компенсации затрат государства</t>
  </si>
  <si>
    <t xml:space="preserve"> 000 1130200000 0000 130</t>
  </si>
  <si>
    <t>Прочие доходы от компенсации затрат государства</t>
  </si>
  <si>
    <t xml:space="preserve"> 000 1130299000 0000 130</t>
  </si>
  <si>
    <t>Прочие доходы от компенсации затрат бюджетов муниципальных округов</t>
  </si>
  <si>
    <t xml:space="preserve"> 000 1130299414 0000 130</t>
  </si>
  <si>
    <t>ДОХОДЫ ОТ ПРОДАЖИ МАТЕРИАЛЬНЫХ И НЕМАТЕРИАЛЬНЫХ АКТИВОВ</t>
  </si>
  <si>
    <t xml:space="preserve"> 000 1140000000 0000 000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</si>
  <si>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</si>
  <si>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</si>
  <si>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Доходы от продажи земельных участков, государственная собственность на которые не разграничена</t>
  </si>
  <si>
    <t xml:space="preserve"> 000 1140601000 0000 430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</si>
  <si>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</si>
  <si>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 xml:space="preserve"> 000 1140601214 0000 430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</si>
  <si>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</si>
  <si>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</si>
  <si>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</si>
  <si>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000 1140602414 0000 430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</si>
  <si>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</si>
  <si>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</si>
  <si>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</si>
  <si>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</si>
  <si>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</si>
  <si>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</si>
  <si>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</si>
  <si>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</si>
  <si>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</si>
  <si>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</si>
  <si>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</si>
  <si>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</si>
  <si>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</si>
  <si>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</si>
  <si>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</si>
  <si>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</si>
  <si>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</si>
  <si>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 xml:space="preserve"> 000 1160108001 0000 140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</si>
  <si>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</si>
  <si>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 xml:space="preserve"> 000 1160108301 0000 140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</si>
  <si>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</si>
  <si>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</si>
  <si>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</si>
  <si>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</si>
  <si>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</si>
  <si>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 xml:space="preserve"> 000 1160110001 0000 140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</si>
  <si>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</si>
  <si>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 xml:space="preserve"> 000 1160110301 0000 140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</si>
  <si>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</si>
  <si>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 xml:space="preserve"> 000 1160111001 0000 140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</si>
  <si>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</si>
  <si>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 xml:space="preserve"> 000 1160111301 0000 140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</si>
  <si>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</si>
  <si>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</si>
  <si>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</si>
  <si>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</si>
  <si>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</si>
  <si>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 xml:space="preserve"> 000 1160115001 0000 140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</si>
  <si>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</si>
  <si>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</si>
  <si>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</si>
  <si>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 xml:space="preserve"> 000 1160116001 0000 140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</si>
  <si>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</si>
  <si>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 xml:space="preserve"> 000 1160116301 0000 140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</si>
  <si>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</si>
  <si>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</si>
  <si>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</si>
  <si>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</si>
  <si>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</si>
  <si>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 xml:space="preserve"> 000 1160118001 0000 140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</si>
  <si>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</si>
  <si>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 xml:space="preserve"> 000 1160118301 0000 140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</si>
  <si>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</si>
  <si>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</si>
  <si>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</si>
  <si>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</si>
  <si>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</si>
  <si>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</si>
  <si>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</si>
  <si>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</si>
  <si>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</si>
  <si>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</si>
  <si>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</si>
  <si>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000 1160202002 0000 140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</si>
  <si>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</si>
  <si>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</si>
  <si>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</si>
  <si>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</si>
  <si>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</si>
  <si>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 xml:space="preserve"> 000 1160701014 0000 140</t>
  </si>
  <si>
    <t>Платежи, уплачиваемые в целях возмещения вреда</t>
  </si>
  <si>
    <t xml:space="preserve"> 000 1161100001 0000 140</t>
  </si>
  <si>
    <t>Платежи, уплачиваемые в целях возмещения вреда, причиняемого автомобильным дорогам</t>
  </si>
  <si>
    <t xml:space="preserve"> 000 1161106001 0000 140</t>
  </si>
  <si>
    <t>Платежи, уплачиваемые в целях возмещения вреда, причиняемого автомобильным дорогам местного значения тяжеловесными транспортными средствами</t>
  </si>
  <si>
    <t xml:space="preserve"> 000 1161106401 0000 140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</si>
  <si>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</si>
  <si>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</si>
  <si>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</si>
  <si>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</si>
  <si>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Невыясненные поступления, зачисляемые в бюджеты муниципальных округов</t>
  </si>
  <si>
    <t xml:space="preserve"> 000 1170104014 0000 180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</si>
  <si>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</si>
  <si>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</si>
  <si>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</si>
  <si>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</si>
  <si>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</si>
  <si>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</si>
  <si>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на софинансирование капитальных вложений в объекты муниципальной собственности</t>
  </si>
  <si>
    <t xml:space="preserve"> 000 2022007700 0000 150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</si>
  <si>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</si>
  <si>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 xml:space="preserve"> 000 2022007714 0000 150</t>
  </si>
  <si>
    <t>Субсидии бюджетам на поддержку отрасли культуры</t>
  </si>
  <si>
    <t xml:space="preserve"> 000 2022551900 0000 150</t>
  </si>
  <si>
    <t>Субсидии бюджетам муниципальных округов на поддержку отрасли культуры</t>
  </si>
  <si>
    <t xml:space="preserve"> 000 2022551914 0000 150</t>
  </si>
  <si>
    <t>Субсидии бюджетам на подготовку проектов межевания земельных участков и на проведение кадастровых работ</t>
  </si>
  <si>
    <t xml:space="preserve"> 000 2022559900 0000 150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</si>
  <si>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</si>
  <si>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 xml:space="preserve"> 000 2022559914 0000 150</t>
  </si>
  <si>
    <t>Прочие субсидии</t>
  </si>
  <si>
    <t xml:space="preserve"> 000 2022999900 0000 150</t>
  </si>
  <si>
    <t>Прочие субсидии бюджетам муниципальных округов</t>
  </si>
  <si>
    <t xml:space="preserve"> 000 2022999914 0000 150</t>
  </si>
  <si>
    <t>Субвенции бюджетам бюджетной системы Российской Федерации</t>
  </si>
  <si>
    <t xml:space="preserve"> 000 2023000000 0000 150</t>
  </si>
  <si>
    <t>Субвенции местным бюджетам на выполнение передаваемых полномочий субъектов Российской Федерации</t>
  </si>
  <si>
    <t xml:space="preserve"> 000 2023002400 0000 150</t>
  </si>
  <si>
    <t>Субвенции бюджетам муниципальных округов на выполнение передаваемых полномочий субъектов Российской Федерации</t>
  </si>
  <si>
    <t xml:space="preserve"> 000 2023002414 0000 150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</si>
  <si>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</si>
  <si>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</si>
  <si>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</si>
  <si>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000 2023002914 0000 150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</si>
  <si>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</si>
  <si>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</si>
  <si>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</si>
  <si>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</si>
  <si>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</si>
  <si>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</si>
  <si>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</si>
  <si>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000 2023512014 0000 150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</si>
  <si>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</si>
  <si>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000 2023530400 0000 150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</si>
  <si>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</si>
  <si>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000 2023530414 0000 150</t>
  </si>
  <si>
    <t>Субвенции бюджетам на государственную регистрацию актов гражданского состояния</t>
  </si>
  <si>
    <t xml:space="preserve"> 000 2023593000 0000 150</t>
  </si>
  <si>
    <t>Субвенции бюджетам муниципальных округов на государственную регистрацию актов гражданского состояния</t>
  </si>
  <si>
    <t xml:space="preserve"> 000 2023593014 0000 150</t>
  </si>
  <si>
    <t>Единая субвенция местным бюджетам из бюджета субъекта Российской Федерации</t>
  </si>
  <si>
    <t xml:space="preserve"> 000 2023690000 0000 150</t>
  </si>
  <si>
    <t>Единая субвенция бюджетам муниципальных округов из бюджета субъекта Российской Федерации</t>
  </si>
  <si>
    <t xml:space="preserve"> 000 2023690014 0000 150</t>
  </si>
  <si>
    <t>Прочие субвенции</t>
  </si>
  <si>
    <t xml:space="preserve"> 000 2023999900 0000 150</t>
  </si>
  <si>
    <t>Прочие субвенции бюджетам муниципальных округов</t>
  </si>
  <si>
    <t xml:space="preserve"> 000 2023999914 0000 150</t>
  </si>
  <si>
    <t>Иные межбюджетные трансферты</t>
  </si>
  <si>
    <t xml:space="preserve"> 000 2024000000 0000 150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</si>
  <si>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</si>
  <si>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 000 2024505000 0000 150</t>
  </si>
  <si>
    <t>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</si>
  <si>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 000 2024505014 0000 150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</si>
  <si>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</si>
  <si>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</si>
  <si>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</si>
  <si>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000 2024517914 0000 150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</si>
  <si>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</si>
  <si>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</si>
  <si>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</si>
  <si>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000 2024530314 0000 150</t>
  </si>
  <si>
    <t>Прочие межбюджетные трансферты, передаваемые бюджетам</t>
  </si>
  <si>
    <t xml:space="preserve"> 000 2024999900 0000 150</t>
  </si>
  <si>
    <t>Прочие межбюджетные трансферты, передаваемые бюджетам муниципальных округов</t>
  </si>
  <si>
    <t xml:space="preserve"> 000 2024999914 0000 150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</si>
  <si>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</si>
  <si>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</si>
  <si>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</si>
  <si>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000 2190000014 0000 150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</si>
  <si>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</si>
  <si>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000 2196001014 0000 150</t>
  </si>
  <si>
    <t>Код расхода по бюджетной классификации</t>
  </si>
  <si>
    <t>Расходы бюджета - всего</t>
  </si>
  <si>
    <t>200</t>
  </si>
  <si>
    <t>ОБЩЕГОСУДАРСТВЕННЫЕ ВОПРОСЫ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</si>
  <si>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</si>
  <si>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</si>
  <si>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</si>
  <si>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</si>
  <si>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</si>
  <si>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</si>
  <si>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Судебная система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</si>
  <si>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</si>
  <si>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</si>
  <si>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</si>
  <si>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Обеспечение проведения выборов и референдумов</t>
  </si>
  <si>
    <t>Иные бюджетные ассигнования</t>
  </si>
  <si>
    <t>Специальные расходы</t>
  </si>
  <si>
    <t>Резервные фонды</t>
  </si>
  <si>
    <t>Резервные средства</t>
  </si>
  <si>
    <t>Другие общегосударственные вопросы</t>
  </si>
  <si>
    <t>Расходы на выплаты персоналу казенных учреждений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</si>
  <si>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</si>
  <si>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</si>
  <si>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</si>
  <si>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Иные выплаты персоналу государственных (муниципальных) органов, за исключением фонда оплаты труда</t>
  </si>
  <si>
    <t>Закупка энергетических ресурсов</t>
  </si>
  <si>
    <t>Уплата налогов, сборов и иных платежей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</si>
  <si>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</si>
  <si>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</si>
  <si>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</si>
  <si>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</si>
  <si>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</si>
  <si>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</si>
  <si>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</si>
  <si>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</si>
  <si>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Общеэкономические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</si>
  <si>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</si>
  <si>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</si>
  <si>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бюджетным учреждениям на иные цели</t>
  </si>
  <si>
    <t>Сельское хозяйство и рыболовство</t>
  </si>
  <si>
    <t>Транспорт</t>
  </si>
  <si>
    <t>Капитальные вложения в объекты государственной (муниципальной) собственности</t>
  </si>
  <si>
    <t>Бюджетные инвестиции</t>
  </si>
  <si>
    <t>Бюджетные инвестиции в объекты капитального строительства государственной (муниципальной) собственности</t>
  </si>
  <si>
    <t>Связь и информатика</t>
  </si>
  <si>
    <t>Другие вопросы в области национальной экономики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</si>
  <si>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</si>
  <si>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</si>
  <si>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ЖИЛИЩНО-КОММУНАЛЬНОЕ ХОЗЯЙСТВО</t>
  </si>
  <si>
    <t>Жилищное хозяйство</t>
  </si>
  <si>
    <t>Коммунальное хозяйство</t>
  </si>
  <si>
    <t>Закупка товаров, работ и услуг в целях капитального ремонта государственного (муниципального) имущества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</si>
  <si>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</si>
  <si>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</si>
  <si>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</si>
  <si>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</si>
  <si>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</si>
  <si>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Общее образование</t>
  </si>
  <si>
    <t>Дополнительное образование детей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</si>
  <si>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</si>
  <si>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</si>
  <si>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</si>
  <si>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</si>
  <si>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</si>
  <si>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</si>
  <si>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</si>
  <si>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Иные выплаты населению</t>
  </si>
  <si>
    <t>КУЛЬТУРА, КИНЕМАТОГРАФИЯ</t>
  </si>
  <si>
    <t>Культура</t>
  </si>
  <si>
    <t>Субсидии автономным учреждениям</t>
  </si>
  <si>
    <t>Субсидии автономным учреждениям на иные цели</t>
  </si>
  <si>
    <t>ЗДРАВООХРАНЕНИЕ</t>
  </si>
  <si>
    <t>Другие вопросы в области здравоохранения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</si>
  <si>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</si>
  <si>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</si>
  <si>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</si>
  <si>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Иные пенсии, социальные доплаты к пенсиям</t>
  </si>
  <si>
    <t>Социальное обеспечение населения</t>
  </si>
  <si>
    <t>Охрана семьи и детства</t>
  </si>
  <si>
    <t>Пособия, компенсации, меры социальной поддержки по публичным нормативным обязательствам</t>
  </si>
  <si>
    <t>Субсидии гражданам на приобретение жилья</t>
  </si>
  <si>
    <t>Приобретение товаров, работ и услуг в пользу граждан в целях их социального обеспечения</t>
  </si>
  <si>
    <t>Другие вопросы в области социальной политики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</si>
  <si>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</si>
  <si>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Субсидии (гранты в форме субсидий), не подлежащие казначейскому сопровождению</t>
  </si>
  <si>
    <t>ФИЗИЧЕСКАЯ КУЛЬТУРА И СПОРТ</t>
  </si>
  <si>
    <t>Массовый спорт</t>
  </si>
  <si>
    <t>Иные выплаты государственных (муниципальных) органов привлекаемым лицам</t>
  </si>
  <si>
    <t>СРЕДСТВА МАССОВОЙ ИНФОРМАЦИИ</t>
  </si>
  <si>
    <t>Периодическая печать и издательства</t>
  </si>
  <si>
    <t>Результат исполнения бюджета (дефицит / профицит)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</si>
  <si>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</si>
  <si>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</si>
  <si>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</si>
  <si>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</si>
  <si>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620</t>
  </si>
  <si>
    <t>изменение остатков средств</t>
  </si>
  <si>
    <t>700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</si>
  <si>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</si>
  <si>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</si>
  <si>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</si>
  <si>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</si>
  <si>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>Увеличение прочих остатков денежных средств бюджетов муниципальных округов</t>
  </si>
  <si>
    <t xml:space="preserve"> 000 0105020114 0000 510</t>
  </si>
  <si>
    <t>уменьшение остатков средств, всего</t>
  </si>
  <si>
    <t>720</t>
  </si>
  <si>
    <t>Уменьшение прочих остатков денежных средств бюджетов муниципальных округов</t>
  </si>
  <si>
    <t xml:space="preserve"> 000 0105020114 0000 610</t>
  </si>
  <si>
    <t>Неисполненные назначения</t>
  </si>
  <si>
    <t>УТВЕРЖДЕН</t>
  </si>
  <si>
    <t>постановлением  Администрации</t>
  </si>
  <si>
    <t>Пограничного муниципального округа</t>
  </si>
  <si>
    <t xml:space="preserve">1. ДОХОДЫ БЮДЖЕТА ПОГРАНИЧНОГО МУНИИПАЛЬНОГО ОКРУГА </t>
  </si>
  <si>
    <t>(в рублях)</t>
  </si>
  <si>
    <t>0100000000</t>
  </si>
  <si>
    <t>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</si>
  <si>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</si>
  <si>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</si>
  <si>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800</t>
  </si>
  <si>
    <t>810</t>
  </si>
  <si>
    <t>0100240020</t>
  </si>
  <si>
    <t>Закупка товаров, работ и услуг для государственных (муниципальных) нужд</t>
  </si>
  <si>
    <t xml:space="preserve">Иные закупки товаров, работ и услуг для обеспечения государственных (муниципальных) нужд </t>
  </si>
  <si>
    <t>240</t>
  </si>
  <si>
    <t>Муниципальная программа "Развитие физической культуры и спорта в Пограничном муниципальном округе"</t>
  </si>
  <si>
    <t>0900000000</t>
  </si>
  <si>
    <t>Основное мероприятие "Организация физкультурно-оздоровительной работы"</t>
  </si>
  <si>
    <t>0900100000</t>
  </si>
  <si>
    <t>Организация, проведение и участие в спортивных мероприятиях</t>
  </si>
  <si>
    <t>0900120080</t>
  </si>
  <si>
    <t>100</t>
  </si>
  <si>
    <t>Расходы на выплаты персоналу государственных  (муниципальных) органов</t>
  </si>
  <si>
    <t>120</t>
  </si>
  <si>
    <t>600</t>
  </si>
  <si>
    <t>610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</si>
  <si>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</si>
  <si>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</si>
  <si>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 "Профилактика терроризма и экстремизма на территории Пограничного муниципального округа"</t>
  </si>
  <si>
    <t>1100000000</t>
  </si>
  <si>
    <t>Мероприятия по профилактике терроризма и экстремизма</t>
  </si>
  <si>
    <t>1100120120</t>
  </si>
  <si>
    <t>Муниципальная программа  "Профилактика преступлений и других правонарушений  на территории Пограничного муниципального округа"</t>
  </si>
  <si>
    <t>1200000000</t>
  </si>
  <si>
    <t>Мероприятия по профилактике правонарушений среди несовершеннолетних</t>
  </si>
  <si>
    <t>1200120121</t>
  </si>
  <si>
    <t>Муниципальная программа  "Развитие муниципальной службы в Пограничном муниципальном округе"</t>
  </si>
  <si>
    <t>1400000000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</si>
  <si>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</si>
  <si>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</si>
  <si>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1400140040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</si>
  <si>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</si>
  <si>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</si>
  <si>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</si>
  <si>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</si>
  <si>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</si>
  <si>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 Модернизация дорожной сети в Пограничном муниципальном округе"</t>
  </si>
  <si>
    <t>1900000000</t>
  </si>
  <si>
    <t xml:space="preserve">Содержание и ремонт  дорог общего пользования местного значения </t>
  </si>
  <si>
    <t>190019Д100</t>
  </si>
  <si>
    <t>Капитальные вложения в объекты государственной  (муниципальной) собственности</t>
  </si>
  <si>
    <t>400</t>
  </si>
  <si>
    <t>410</t>
  </si>
  <si>
    <t>Расходы на 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</t>
  </si>
  <si>
    <t>19001SД004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</si>
  <si>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</si>
  <si>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2100000000</t>
  </si>
  <si>
    <t>Подпрограмма "Создание условий для обеспечения качественными услугами ЖКХ население Пограничного муниципального округа"</t>
  </si>
  <si>
    <t>2110000000</t>
  </si>
  <si>
    <t>2110100000</t>
  </si>
  <si>
    <t>Обеспечение населения в поселениях услугами водоснабжения</t>
  </si>
  <si>
    <t>2110120220</t>
  </si>
  <si>
    <t>Расходы, направленные на обеспечение населения сельских поселений услугами ЖКХ</t>
  </si>
  <si>
    <t>2110170010</t>
  </si>
  <si>
    <t>Капитальный ремонт объектов водопроводно-канализационного хозяйства</t>
  </si>
  <si>
    <t>21101S2320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</si>
  <si>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</si>
  <si>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2190000000</t>
  </si>
  <si>
    <t>Обеспечение граждан твердым топливом (дровами)</t>
  </si>
  <si>
    <t>21900S2620</t>
  </si>
  <si>
    <t>Муниципальная программа "Информационное общество Пограничного муниципального округа"</t>
  </si>
  <si>
    <t>2400000000</t>
  </si>
  <si>
    <t>Подпрограмма "Развитие телекоммуникационной инфраструктуры органов местного самоуправления"</t>
  </si>
  <si>
    <t>2410000000</t>
  </si>
  <si>
    <t>Мероприятия, направленные на развитие информатизации и защиты информации</t>
  </si>
  <si>
    <t>2410140030</t>
  </si>
  <si>
    <t>Подпрограмма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</si>
  <si>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2430000000</t>
  </si>
  <si>
    <t>2430140030</t>
  </si>
  <si>
    <t>Мероприятия муниципальной программы "Информационное общество Пограничного муниципального округа"</t>
  </si>
  <si>
    <t>2490000000</t>
  </si>
  <si>
    <t>Информационное освещение деятельности органов местного самоуправления в средствах массовой информации</t>
  </si>
  <si>
    <t>2490020110</t>
  </si>
  <si>
    <t>Мероприятия по проведению ремонтных работ (в т.ч. проектно-изыскательские работы) муниципальных учреждений</t>
  </si>
  <si>
    <t>2490070150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</si>
  <si>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</si>
  <si>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2500000000</t>
  </si>
  <si>
    <t>Подпрограмма "Развитие культуры в Пограничном муниципальном округе"</t>
  </si>
  <si>
    <t>2510000000</t>
  </si>
  <si>
    <t>Основное мероприятие "Организация деятельности учреждений культуры"</t>
  </si>
  <si>
    <t>2510100000</t>
  </si>
  <si>
    <t>Расходы, связанные с исполнением решений, принятых судебными органами</t>
  </si>
  <si>
    <t>2510100020</t>
  </si>
  <si>
    <t>850</t>
  </si>
  <si>
    <t>Расходы на обеспечение деятельности (оказанние услуг, выполнение работ) учредений культуры</t>
  </si>
  <si>
    <t>2510170080</t>
  </si>
  <si>
    <t>Расходы на обеспечение деятельности ( оказание услуг, выполнение работ) учреждений культуры ПГП</t>
  </si>
  <si>
    <t>2510170081</t>
  </si>
  <si>
    <t>110</t>
  </si>
  <si>
    <t>Расходы на обеспечение деятельности ( оказание услуг, выполнение работ) учреждений культуры ЖСП</t>
  </si>
  <si>
    <t>2510170082</t>
  </si>
  <si>
    <t>Сохранение объектов культурного наследия</t>
  </si>
  <si>
    <t>2510170190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</si>
  <si>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</si>
  <si>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</si>
  <si>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 xml:space="preserve"> Организация проведения культурных мероприятий</t>
  </si>
  <si>
    <t>2510220060</t>
  </si>
  <si>
    <t>Расходы на выполнение наказов избирателей на территории Пограничного муниципального округа</t>
  </si>
  <si>
    <t>2510220330</t>
  </si>
  <si>
    <t>Основное мероприятие "Укрепление материально-технической базы муниципальных учреждений</t>
  </si>
  <si>
    <t>2510400000</t>
  </si>
  <si>
    <t>Обеспечение развития и укрепления материально-технической базы муниципальных домов культуры</t>
  </si>
  <si>
    <t>25104S2470</t>
  </si>
  <si>
    <t>Основное мероприятие "Обеспечение безопасности в учреждениях культуры"</t>
  </si>
  <si>
    <t>2510500000</t>
  </si>
  <si>
    <t>Мероприятия по обеспечению безопасности в муниципальных учреждениях</t>
  </si>
  <si>
    <t>2510520100</t>
  </si>
  <si>
    <t>Подпрограмма "Развитие системы дополнительного образования в сфере культуры и искусства"</t>
  </si>
  <si>
    <t>2520000000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</si>
  <si>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</si>
  <si>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</si>
  <si>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</si>
  <si>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</si>
  <si>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Основное мероприятие «Создание условий для развития и самореализации одаренных детей»</t>
  </si>
  <si>
    <t>2520200000</t>
  </si>
  <si>
    <t>Проведение мероприятий по выявлению и развитию одаренных детей</t>
  </si>
  <si>
    <t>2520270140</t>
  </si>
  <si>
    <t xml:space="preserve">Основное мероприятие "Реализация мероприятий в рамках регионального проекта "Семейные ценности и инфраструктура культуры" национального проекта "Семья" </t>
  </si>
  <si>
    <t>252Я500000</t>
  </si>
  <si>
    <t xml:space="preserve">Государственная поддержка отрасли культуры (оснащение детской школы искусств музыкальными инструментами, оборудованием и учебными материалами (НП) </t>
  </si>
  <si>
    <t>252Я555191</t>
  </si>
  <si>
    <t>Подпрограмма "Организация библиотечного обслуживания населения"</t>
  </si>
  <si>
    <t>2530000000</t>
  </si>
  <si>
    <t>Основное мероприятие «Обеспечение деятельности  библиотек»</t>
  </si>
  <si>
    <t>2530100000</t>
  </si>
  <si>
    <t>Расходы на обеспечение деятельности (оказанние услуг, выполнение работ) библиотек</t>
  </si>
  <si>
    <t>2530170070</t>
  </si>
  <si>
    <t>2530200000</t>
  </si>
  <si>
    <t>Организация проведения культурных мероприятий</t>
  </si>
  <si>
    <t>2530220060</t>
  </si>
  <si>
    <t>Мероприятия по созданию единого библиотечного информационного поля</t>
  </si>
  <si>
    <t>2530220210</t>
  </si>
  <si>
    <t xml:space="preserve">Комплектование книжных фондов и обеспечение информационно-техническим оборудованием библиотек </t>
  </si>
  <si>
    <t>25302S2540</t>
  </si>
  <si>
    <t>Подпрограмма " Молодежная политика"</t>
  </si>
  <si>
    <t>2540000000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</si>
  <si>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</si>
  <si>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</si>
  <si>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Проведение мероприятий для детей и молодежи</t>
  </si>
  <si>
    <t>2540120070</t>
  </si>
  <si>
    <t>Подпрограмма "Координация работы и организационное сопровождение в сфере культуры"</t>
  </si>
  <si>
    <t>2560000000</t>
  </si>
  <si>
    <t>Основное мероприятие "Осуществление руководства и управления в сфере культуры"</t>
  </si>
  <si>
    <t>2560100000</t>
  </si>
  <si>
    <t>Руководство и управление в сфере установленных функций органов местного самоуправления</t>
  </si>
  <si>
    <t>2560110030</t>
  </si>
  <si>
    <t>Расходы на обеспечение деятельности (оказание услуг, выполнение работ) муниципальных учреждений</t>
  </si>
  <si>
    <t>2560170010</t>
  </si>
  <si>
    <t xml:space="preserve">Расходы на выплаты персоналу казенных учреждений </t>
  </si>
  <si>
    <t>Основное мероприятие "Антикризисные мероприятия"</t>
  </si>
  <si>
    <t>2560200000</t>
  </si>
  <si>
    <t>Антикризисные мероприятия</t>
  </si>
  <si>
    <t>2560270250</t>
  </si>
  <si>
    <t>Муниципальная программа  "Развитие образования Пограничного муниципального округа"</t>
  </si>
  <si>
    <t>2600000000</t>
  </si>
  <si>
    <t>Подпрограмма "Развитие системы дошкольного образования"</t>
  </si>
  <si>
    <t>2610000000</t>
  </si>
  <si>
    <t>Основное мероприятие «Реализация образовательных программ дошкольного образования»</t>
  </si>
  <si>
    <t>2610100000</t>
  </si>
  <si>
    <t>Расходы на обеспечение деятельности(оказание услуг, выполнение работ) дошкольных образовательных организаций</t>
  </si>
  <si>
    <t>2610170040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</si>
  <si>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</si>
  <si>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2610193070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</si>
  <si>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</si>
  <si>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</si>
  <si>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Питание и содержание детей в дошкольных образовательных учреждениях</t>
  </si>
  <si>
    <t>2610270210</t>
  </si>
  <si>
    <t>Основное мероприятие «Укрепление материально-технической базы дошкольных образовательных учреждений»</t>
  </si>
  <si>
    <t>2610300000</t>
  </si>
  <si>
    <t>Мероприятия, направленные на модернизацию дошкольного образования</t>
  </si>
  <si>
    <t>2610370120</t>
  </si>
  <si>
    <t>Основное мероприятие «Обеспечение безопасности в муниципальных учреждениях»</t>
  </si>
  <si>
    <t>2610400000</t>
  </si>
  <si>
    <t>Мероприятия по обеспечению безопасности муниципальных учреждений</t>
  </si>
  <si>
    <t>2610420100</t>
  </si>
  <si>
    <t>Подпрограмма "Развитие системы общего образования"</t>
  </si>
  <si>
    <t>2620000000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</si>
  <si>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</si>
  <si>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</si>
  <si>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Обеспечение деятельности (оказание услуг, выполнение работ) общеобразовательных организаций</t>
  </si>
  <si>
    <t>2620170050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</si>
  <si>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</si>
  <si>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2620193060</t>
  </si>
  <si>
    <t>Основное мероприятие «Присмотр и уход за детьми в муниципальных образовательных учреждегниях»</t>
  </si>
  <si>
    <t>2620200000</t>
  </si>
  <si>
    <t>Питание и содержание детей в образовательных учреждениях</t>
  </si>
  <si>
    <t>2620270210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</si>
  <si>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</si>
  <si>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</si>
  <si>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</si>
  <si>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26202R3040</t>
  </si>
  <si>
    <t>Основное мероприятие "Укрепление материально-технической базы образовательных учреждений"</t>
  </si>
  <si>
    <t>2620300000</t>
  </si>
  <si>
    <t>Мероприятия, направленные на модернизацию общего образования</t>
  </si>
  <si>
    <t>2620370170</t>
  </si>
  <si>
    <t>Реализация проектов инициативного бюджетирования по направлению "Молодежный бюджет"- благоустройство школьного стадиона "Полоса препятствий"</t>
  </si>
  <si>
    <t>26203S2751</t>
  </si>
  <si>
    <t>Реализация проектов инициативного бюджетирования по направлению "Молодежный бюджет" - освещение пришкольной территории по периметру</t>
  </si>
  <si>
    <t>26203S2752</t>
  </si>
  <si>
    <t>Основное мероприятие "Обеспечение безопасности в муниципальных учреждениях"</t>
  </si>
  <si>
    <t>2620400000</t>
  </si>
  <si>
    <t>2620420100</t>
  </si>
  <si>
    <t xml:space="preserve">Основное мероприятие "Реализация мероприятий в рамках регионального проекта "Педагоги и наставники" национального проекта "Молодежь и дети" </t>
  </si>
  <si>
    <t>262Ю600000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</si>
  <si>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(НП)</t>
  </si>
  <si>
    <t>262Ю650500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</si>
  <si>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</si>
  <si>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262Ю651790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</si>
  <si>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общеобразовательные программы начального общего образования, образовательные программы среднего общего образования (НП)</t>
  </si>
  <si>
    <t>262Ю653030</t>
  </si>
  <si>
    <t xml:space="preserve"> Меры  социальной поддержки педагогических работников муниципальных образовательных организаций (НП)</t>
  </si>
  <si>
    <t>262Ю693140</t>
  </si>
  <si>
    <t>300</t>
  </si>
  <si>
    <t>320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</si>
  <si>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</si>
  <si>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</si>
  <si>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</si>
  <si>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</si>
  <si>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</si>
  <si>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</si>
  <si>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2630170090</t>
  </si>
  <si>
    <t>Основное мероприятие «Организация и обеспечение отдыха и оздоровления детей и подростков»</t>
  </si>
  <si>
    <t>2630200000</t>
  </si>
  <si>
    <t>2630270110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</si>
  <si>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</si>
  <si>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2630293080</t>
  </si>
  <si>
    <t>Реализация мер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</si>
  <si>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26302S4050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</si>
  <si>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</si>
  <si>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</si>
  <si>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2630370150</t>
  </si>
  <si>
    <t>Основное мероприятие "Военно-патриотическое воспитание детей и молодежи"</t>
  </si>
  <si>
    <t>2630400000</t>
  </si>
  <si>
    <t>Мероприятия, направленные на военно-патриотическое воспитание детей и молодежи</t>
  </si>
  <si>
    <t>2630470130</t>
  </si>
  <si>
    <t>Подпрограмма "Одаренные дети Пограничного муниципального округа"</t>
  </si>
  <si>
    <t>2640000000</t>
  </si>
  <si>
    <t>2640100000</t>
  </si>
  <si>
    <t>2640170140</t>
  </si>
  <si>
    <t>Закупка товаров, работ и услуг для обеспечения государственных ( муниципальных) нужд</t>
  </si>
  <si>
    <t>Мероприятия муниципальной программы "Развитие образования Пограничного муниципального округа"</t>
  </si>
  <si>
    <t>2690000000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</si>
  <si>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</si>
  <si>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2690010030</t>
  </si>
  <si>
    <t>Обеспечение деятельности подведомственных учреждений  сферы образования</t>
  </si>
  <si>
    <t>2690070010</t>
  </si>
  <si>
    <t>Научно-методические организационно-педагогические мероприятия</t>
  </si>
  <si>
    <t>2690070220</t>
  </si>
  <si>
    <t xml:space="preserve">Денежная выплата (стипендия), выплачиваемая в рамках договора о целевом обучении </t>
  </si>
  <si>
    <t>2690070230</t>
  </si>
  <si>
    <t>360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</si>
  <si>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</si>
  <si>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2690093090</t>
  </si>
  <si>
    <t>310</t>
  </si>
  <si>
    <t>Муниципальная программа "Управление собственностью Пограничного муниципального округа"</t>
  </si>
  <si>
    <t>2700000000</t>
  </si>
  <si>
    <t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</si>
  <si>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2710000000</t>
  </si>
  <si>
    <t>Основное мероприятие "Создание условий для реализации детьми-сиротами права на обеспечение жилыми помещениями на территории Пограничного муниципального округа"</t>
  </si>
  <si>
    <t>2710100000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</si>
  <si>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</si>
  <si>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2710193210</t>
  </si>
  <si>
    <t>Подпрограмма "Управление муниципальным имуществом, находящимся в собственности Пограничного муниципального округа"</t>
  </si>
  <si>
    <t>2720000000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</si>
  <si>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</si>
  <si>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</si>
  <si>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Оценка недвижимости, признание прав и регулирование отношений по муниципальной собственности</t>
  </si>
  <si>
    <t>2720120010</t>
  </si>
  <si>
    <t>Содержание и обслуживание казны Пограничного муниципального округа</t>
  </si>
  <si>
    <t>2720120020</t>
  </si>
  <si>
    <t>Мероприятия по землеустройству и землепользованию</t>
  </si>
  <si>
    <t>2720120150</t>
  </si>
  <si>
    <t>Мероприятия по проведению  ремонтных работ (в т.ч. проектно-изыскательские работы) муниципальных учреждений</t>
  </si>
  <si>
    <t>2720170150</t>
  </si>
  <si>
    <t>Подготовка проектов межевания земельных участков и на проведение кадастровых работ</t>
  </si>
  <si>
    <t>27201L5990</t>
  </si>
  <si>
    <t>Мероприятия муниципальной программы "Управление собственностью Пограничного муниципального округа"</t>
  </si>
  <si>
    <t>2790000000</t>
  </si>
  <si>
    <t xml:space="preserve">Перечисление взносов на капитальный ремонт многоквартирных домов </t>
  </si>
  <si>
    <t>2790040150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</si>
  <si>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</si>
  <si>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2800000000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</si>
  <si>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</si>
  <si>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2890000000</t>
  </si>
  <si>
    <t>Мероприятия в области автомобильного транспорта общего пользования</t>
  </si>
  <si>
    <t>2890020160</t>
  </si>
  <si>
    <t>Организация транспортного обслуживания населения в границах муниципального округа</t>
  </si>
  <si>
    <t>28900S2410</t>
  </si>
  <si>
    <t>Муниципальная программа " Благоустройство территории Пограничного муниципального округа "</t>
  </si>
  <si>
    <t>2900000000</t>
  </si>
  <si>
    <t>Основное мероприятие "Благоустройство территорий"</t>
  </si>
  <si>
    <t>2900100000</t>
  </si>
  <si>
    <t xml:space="preserve">Расходы на организацию и содержание мест захоронения </t>
  </si>
  <si>
    <t>2900120200</t>
  </si>
  <si>
    <t>Уборка несанкционированных мест захламления отходами</t>
  </si>
  <si>
    <t>2900120230</t>
  </si>
  <si>
    <t>Уличное освещение</t>
  </si>
  <si>
    <t>2900120250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</si>
  <si>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</si>
  <si>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</si>
  <si>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</si>
  <si>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</si>
  <si>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</si>
  <si>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</si>
  <si>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</si>
  <si>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</si>
  <si>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круга</t>
  </si>
  <si>
    <t>2900120330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</si>
  <si>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</si>
  <si>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2900170011</t>
  </si>
  <si>
    <t>Реализация проектов инициативного бюджетирования по направлению "Твой проект" - бассейн в спортивно-оздоровительном комплексе</t>
  </si>
  <si>
    <t>29001S2361</t>
  </si>
  <si>
    <t>Реализация проектов инициативного бюджетирования по направлению "Твой проект" - частичное освещение  центральных улиц села Сергеевка</t>
  </si>
  <si>
    <t>29001S2362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</si>
  <si>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</si>
  <si>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</si>
  <si>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Основное мероприятие "Энергосбережение и повышение энергетической эффективности"</t>
  </si>
  <si>
    <t>3000100000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</si>
  <si>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</si>
  <si>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</si>
  <si>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Мероприятия по энергосбережению и повышению энергетической эффективности систем коммунальной инфраструктуры</t>
  </si>
  <si>
    <t>30001SТ003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</si>
  <si>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</si>
  <si>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</si>
  <si>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Основное мероприятие "Повышение комфортности проживания граждан"</t>
  </si>
  <si>
    <t>3100100000</t>
  </si>
  <si>
    <t>Улучшение состояния дворовых и общественных территорий</t>
  </si>
  <si>
    <t>3100120260</t>
  </si>
  <si>
    <t>Муниципальная программа "Создание условий для развития туризма в Пограничном муниципальном округе"</t>
  </si>
  <si>
    <t>3200000000</t>
  </si>
  <si>
    <t>Основное мероприятие "Создание ситемы информирования туристов"</t>
  </si>
  <si>
    <t>3200100000</t>
  </si>
  <si>
    <t>Организация, проведение мероприятий, направленные на развитие туризма</t>
  </si>
  <si>
    <t>3200140110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</si>
  <si>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</si>
  <si>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3300000000</t>
  </si>
  <si>
    <t>Основное мероприятие "Укрепление международных, внешнеэкономических связей и приграничного сотрудничества"</t>
  </si>
  <si>
    <t>3300100000</t>
  </si>
  <si>
    <t>Мероприятия, проводимые Администрацией Пограничного муниципального округа</t>
  </si>
  <si>
    <t>3300140010</t>
  </si>
  <si>
    <t>Муниципальная программа "Градостроительная деятельность на территории Пограничного муниципального округа"</t>
  </si>
  <si>
    <t>3400000000</t>
  </si>
  <si>
    <t>Подпрограмма "Актуализация (внесение изменений) градостроительной документации Пограничного муниципального округа"</t>
  </si>
  <si>
    <t>3420000000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</si>
  <si>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</si>
  <si>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3420100000</t>
  </si>
  <si>
    <t>Мероприятия по актуализации (внесении изменений) градостроительной документации Пограничного муниципального округа</t>
  </si>
  <si>
    <t>3420140210</t>
  </si>
  <si>
    <t>Муниципальная программа "Противодействие коррупции в Пограничном муниципальном округе"</t>
  </si>
  <si>
    <t>3500000000</t>
  </si>
  <si>
    <t>Основное мкроприятие "Обеспечение прозрачности и информационной открытости деятельности Администрации Пограничного муницпального округа"</t>
  </si>
  <si>
    <t>3500100000</t>
  </si>
  <si>
    <t>Изготовление информационных материалов</t>
  </si>
  <si>
    <t>3500140190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</si>
  <si>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</si>
  <si>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</si>
  <si>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Основное мероприятие "Формирование культуры здорового образа жизни и укрепление здоровья населения"</t>
  </si>
  <si>
    <t>3600100000</t>
  </si>
  <si>
    <t>Создание условий для оказания медицинской помощи населению на территории Пограничного муниципального округа</t>
  </si>
  <si>
    <t>3600120050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</si>
  <si>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</si>
  <si>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Основное мероприятие "Поддержка социально ориентированных некомме5рческих организаций"</t>
  </si>
  <si>
    <t>3800100000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</si>
  <si>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</si>
  <si>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3800120350</t>
  </si>
  <si>
    <t>630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</si>
  <si>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</si>
  <si>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</si>
  <si>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</si>
  <si>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</si>
  <si>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9999900010</t>
  </si>
  <si>
    <t>870</t>
  </si>
  <si>
    <t>Организация проведения выборов</t>
  </si>
  <si>
    <t>9999900050</t>
  </si>
  <si>
    <t>880</t>
  </si>
  <si>
    <t>Глава муниципального образования</t>
  </si>
  <si>
    <t>9999910010</t>
  </si>
  <si>
    <t>Председатель представительного органа муниципального образования</t>
  </si>
  <si>
    <t>9999910020</t>
  </si>
  <si>
    <t>9999910030</t>
  </si>
  <si>
    <t>Доплаты к пенсиям муниципальным служащим</t>
  </si>
  <si>
    <t>9999910040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</si>
  <si>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</si>
  <si>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9999910050</t>
  </si>
  <si>
    <t>Осуществление первичного воинского учета на териториях, где отсутствуют военные комиссариаты</t>
  </si>
  <si>
    <t>9999951180</t>
  </si>
  <si>
    <t xml:space="preserve">Расходы на выплаты персоналу государственных  (муниципальных) органов 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</si>
  <si>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</si>
  <si>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</si>
  <si>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Государственная регистрация актов гражданского состояния</t>
  </si>
  <si>
    <t>9999959300</t>
  </si>
  <si>
    <t>Обеспечение деятельности подведомственных учреждений</t>
  </si>
  <si>
    <t>9999970010</t>
  </si>
  <si>
    <t>Субвенции на создание и обеспечение деятельности комиссии по делам несовершеннолетних и защите их прав</t>
  </si>
  <si>
    <t>9999993010</t>
  </si>
  <si>
    <t>Субвенции на реализацию отдельных государственных полномочий по созданию административных комиссий</t>
  </si>
  <si>
    <t>9999993030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</si>
  <si>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</si>
  <si>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</si>
  <si>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</si>
  <si>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</si>
  <si>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</si>
  <si>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</si>
  <si>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</si>
  <si>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9999993120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</si>
  <si>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</si>
  <si>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</si>
  <si>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</si>
  <si>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</si>
  <si>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</si>
  <si>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                         ( муниципальных) органов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</si>
  <si>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</si>
  <si>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</si>
  <si>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0000</t>
  </si>
  <si>
    <t>Администрация  Пограничного муниципального округа Приморского края</t>
  </si>
  <si>
    <t>001</t>
  </si>
  <si>
    <t>0400</t>
  </si>
  <si>
    <t>0412</t>
  </si>
  <si>
    <t>0100100000</t>
  </si>
  <si>
    <t>002</t>
  </si>
  <si>
    <t>0100200000</t>
  </si>
  <si>
    <t>Основное мероприятие "Финансовая поддержка субъектов малого и среднего предпринимательства"</t>
  </si>
  <si>
    <t xml:space="preserve">Основное мероприятие "Информационно-консультационная поддержка субъектов малого и среднего предпринимательства" </t>
  </si>
  <si>
    <t>811</t>
  </si>
  <si>
    <t>244</t>
  </si>
  <si>
    <t>1100</t>
  </si>
  <si>
    <t>1102</t>
  </si>
  <si>
    <t>123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</si>
  <si>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</si>
  <si>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612</t>
  </si>
  <si>
    <t>0100</t>
  </si>
  <si>
    <t>0113</t>
  </si>
  <si>
    <t>1100100000</t>
  </si>
  <si>
    <t>Основное мероприятие "Предупреждение террористических и экстремистских проявлений"</t>
  </si>
  <si>
    <t>1200100000</t>
  </si>
  <si>
    <t>Основное мероприятие "Профилактические мероприятия среди несовершеннолетних, направленные на профилактику правонарушений"</t>
  </si>
  <si>
    <t>0700</t>
  </si>
  <si>
    <t>0705</t>
  </si>
  <si>
    <t>0300</t>
  </si>
  <si>
    <t>0310</t>
  </si>
  <si>
    <t>1600100000</t>
  </si>
  <si>
    <t>Основное мероприятие "Обеспечение защиты населения и территорий округа от последствий чрезвычайных ситуаций природного и техногенного характера"</t>
  </si>
  <si>
    <t xml:space="preserve">ОБЩЕГОСУДАРСТВЕННЫЕ ВОПРОСЫ </t>
  </si>
  <si>
    <t>0409</t>
  </si>
  <si>
    <t>1900100000</t>
  </si>
  <si>
    <t>Дорожное хозяйство</t>
  </si>
  <si>
    <t>Основное мероприятие "Обеспечение улучшения качества дорог общего пользования местного значения"</t>
  </si>
  <si>
    <t>414</t>
  </si>
  <si>
    <t>0500</t>
  </si>
  <si>
    <t>0502</t>
  </si>
  <si>
    <t>Основное мероприятие "Повышение качества и доступности предоставляемых населению услуг ЖКХ"</t>
  </si>
  <si>
    <t>247</t>
  </si>
  <si>
    <t>243</t>
  </si>
  <si>
    <t>0410</t>
  </si>
  <si>
    <t>2410100000</t>
  </si>
  <si>
    <t>2430100000</t>
  </si>
  <si>
    <t>Основное мероприятие "Техническое и программное оснащение Администрации Пограничного муниципального округа"</t>
  </si>
  <si>
    <t>Основное мероприятие "Освещение деятельности Администрации Пограничного муниципального округа в средствах массовой информации"</t>
  </si>
  <si>
    <t>1200</t>
  </si>
  <si>
    <t>1202</t>
  </si>
  <si>
    <t>611</t>
  </si>
  <si>
    <t>0800</t>
  </si>
  <si>
    <t>0804</t>
  </si>
  <si>
    <t>Другие вопрсы в области культуры, кинематографии</t>
  </si>
  <si>
    <t>121</t>
  </si>
  <si>
    <t>129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</si>
  <si>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</si>
  <si>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003</t>
  </si>
  <si>
    <t>0703</t>
  </si>
  <si>
    <t>Дополнительное образование</t>
  </si>
  <si>
    <t>0707</t>
  </si>
  <si>
    <t>0801</t>
  </si>
  <si>
    <t>853</t>
  </si>
  <si>
    <t>111</t>
  </si>
  <si>
    <t>119</t>
  </si>
  <si>
    <t>622</t>
  </si>
  <si>
    <t>0709</t>
  </si>
  <si>
    <t>122</t>
  </si>
  <si>
    <t>0401</t>
  </si>
  <si>
    <t>0701</t>
  </si>
  <si>
    <t>0702</t>
  </si>
  <si>
    <t>321</t>
  </si>
  <si>
    <t>1003</t>
  </si>
  <si>
    <t>614</t>
  </si>
  <si>
    <t>Обеспечение персонифецированного финансирования</t>
  </si>
  <si>
    <t>852</t>
  </si>
  <si>
    <t>1000</t>
  </si>
  <si>
    <t>1004</t>
  </si>
  <si>
    <t xml:space="preserve">Мероприятия муниципальной программы  "Развитие образования Пограничного муниципального округа" </t>
  </si>
  <si>
    <t>313</t>
  </si>
  <si>
    <t>0405</t>
  </si>
  <si>
    <t>0501</t>
  </si>
  <si>
    <t>322</t>
  </si>
  <si>
    <t>0408</t>
  </si>
  <si>
    <t>0503</t>
  </si>
  <si>
    <t>851</t>
  </si>
  <si>
    <t>0900</t>
  </si>
  <si>
    <t>0909</t>
  </si>
  <si>
    <t>633</t>
  </si>
  <si>
    <t>3800000000</t>
  </si>
  <si>
    <t>1006</t>
  </si>
  <si>
    <t>9999900000</t>
  </si>
  <si>
    <t>0102</t>
  </si>
  <si>
    <t>Функционирование высшего должностного лица муниципального образования</t>
  </si>
  <si>
    <t>Непрограммные мероприятия</t>
  </si>
  <si>
    <t>0103</t>
  </si>
  <si>
    <t>0104</t>
  </si>
  <si>
    <t>0105</t>
  </si>
  <si>
    <t>0107</t>
  </si>
  <si>
    <t>0111</t>
  </si>
  <si>
    <t>112</t>
  </si>
  <si>
    <t>0200</t>
  </si>
  <si>
    <t>0203</t>
  </si>
  <si>
    <t>0505</t>
  </si>
  <si>
    <t>1001</t>
  </si>
  <si>
    <t>312</t>
  </si>
  <si>
    <t>323</t>
  </si>
  <si>
    <t>0106</t>
  </si>
  <si>
    <t>Финансовое управление Администрации Пограничного муниципального округа Приморского края</t>
  </si>
  <si>
    <t>Обеспечение деятельности финансовых органов и органов финансового (финансово-бюджетного) надзора</t>
  </si>
  <si>
    <t xml:space="preserve">                                                            2. РАСХОДЫ БЮДЖЕТА ПОГРАНИЧНОГО МУНИЦИПАЛЬНОГО ОКРУГА</t>
  </si>
  <si>
    <t xml:space="preserve">                         3. ИСТОЧНИКИ ФИНАНСИРОВАНИЯ ДЕФИЦИТА БЮДЖЕТА ПОГРАНИЧНОГО МУНИЦИПАЛЬНОГО ОКРУГА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</si>
  <si>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</si>
  <si>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Организация отдыха и занятости детей и подростков Пограничного муниципального округа</t>
  </si>
  <si>
    <t>Резервный фонд администрации Пограничного муниципального  округа</t>
  </si>
  <si>
    <t>Резервный фонд Администрации Пограничного муниципального  округа</t>
  </si>
  <si>
    <t xml:space="preserve">          ОТЧЕТ ОБ ИСПОЛНЕНИИ БЮДЖЕТА ПОГРАНИЧНОГО МУНИЦИПАЛЬНОГО ОКРУГА ЗА 1 ПОЛУГОДИЕ 2025 ГОДА</t>
  </si>
  <si>
    <t>Платежи в целях возмещения причиненного ущерба (убытков)</t>
  </si>
  <si>
    <t xml:space="preserve"> 000 1161000000 0000 140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</si>
  <si>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</si>
  <si>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000 1161003014 0000 140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</si>
  <si>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</si>
  <si>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000 1161003214 0000 140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</si>
  <si>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</si>
  <si>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</si>
  <si>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>Государственная пошлина за выдачу разрешения на установку рекламной конструкции</t>
  </si>
  <si>
    <t xml:space="preserve"> 000 1080715001 0000 110</t>
  </si>
  <si>
    <t>Налог на доходы физических лиц в части суммы налога, превышающей 650 тысяч рублей, относящейся к налоговой базе, указанной в пункте 6.2 статьи 210 Налогового кодекса Российской Федерации, превышающей 5 миллионов рублей</t>
  </si>
  <si>
    <t xml:space="preserve"> 000 1010223001 0000 110</t>
  </si>
  <si>
    <t>Дотации бюджетам бюджетной системы Российской Федерации</t>
  </si>
  <si>
    <t xml:space="preserve"> 000 2021000000 0000 150</t>
  </si>
  <si>
    <t>Дотации бюджетам на поддержку мер по обеспечению сбалансированности бюджетов</t>
  </si>
  <si>
    <t xml:space="preserve"> 000 2021500200 0000 150</t>
  </si>
  <si>
    <t>Дотации бюджетам муниципальных округов на поддержку мер по обеспечению сбалансированности бюджетов</t>
  </si>
  <si>
    <t xml:space="preserve"> 000 2021500214 0000 150</t>
  </si>
  <si>
    <t>190019Д030</t>
  </si>
  <si>
    <t>Ремонт и содержание автомобильных дорог общего пользования по наказам избирателей на территории Пограничного муниципального округа</t>
  </si>
  <si>
    <t>2520220060</t>
  </si>
  <si>
    <t xml:space="preserve">Организация проведения культурных мероприятий  </t>
  </si>
  <si>
    <t>2540140180</t>
  </si>
  <si>
    <t>Изготовление сборников, посвященных героям СВО</t>
  </si>
  <si>
    <t>2510470150</t>
  </si>
  <si>
    <t>2530300000</t>
  </si>
  <si>
    <t>2530370150</t>
  </si>
  <si>
    <t>Основное мероприятие "Укрепление материально-технической базы муниципальных учреждений"</t>
  </si>
  <si>
    <t>Основное мероприятие "Создание единого информационного поля"</t>
  </si>
  <si>
    <t>2530400000</t>
  </si>
  <si>
    <t>2530420100</t>
  </si>
  <si>
    <t>Основное мероприятие "Обеспечение безопасности обслуживания населения и сохранности библиотечных фондов"</t>
  </si>
  <si>
    <t>9999993220</t>
  </si>
  <si>
    <t>Осуществление отдельных государственных полномочий по установлению нормативов потребления твердого топлива (уголь, дрова, топливные брикеты), реализуемого гражданам, управляющим организациям, товариществам собственников жилья, жилищным, жилищно-строительным или иным специализированным потребительским кооперативам, созданным в целях удовлетворения потребностей граждан в жилье</t>
  </si>
  <si>
    <t>Муниципальная программа "Развитие малого и среднего предпринимательства в Пограничном муниципальном округе"</t>
  </si>
  <si>
    <r>
      <t xml:space="preserve">от   </t>
    </r>
    <r>
      <rPr>
        <u/>
        <sz val="11"/>
        <rFont val="Times New Roman"/>
        <family val="1"/>
        <charset val="204"/>
      </rPr>
      <t xml:space="preserve">    15.07.2025    </t>
    </r>
    <r>
      <rPr>
        <sz val="11"/>
        <rFont val="Times New Roman"/>
        <family val="1"/>
        <charset val="204"/>
      </rPr>
      <t xml:space="preserve"> года  № </t>
    </r>
    <r>
      <rPr>
        <u/>
        <sz val="11"/>
        <rFont val="Times New Roman"/>
        <family val="1"/>
        <charset val="204"/>
      </rPr>
      <t xml:space="preserve">   779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</si>
</sst>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\.mm\.yyyy"/>
    <numFmt numFmtId="165" formatCode="_(* #,##0.00_);_(* \(#,##0.00\);_(* \-??_);_(@_)"/>
  </numFmts>
  <fonts count="34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91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2" fontId="7" fillId="0" borderId="21">
      <alignment horizontal="right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43" fontId="16" fillId="0" borderId="0" applyFont="0" applyFill="0" applyBorder="0" applyAlignment="0" applyProtection="0"/>
    <xf numFmtId="0" fontId="23" fillId="0" borderId="1"/>
    <xf numFmtId="0" fontId="16" fillId="0" borderId="1"/>
    <xf numFmtId="0" fontId="29" fillId="0" borderId="1"/>
  </cellStyleXfs>
  <cellXfs count="204">
    <xf numFmtId="0" fontId="0" fillId="0" borderId="0" xfId="0"/>
    <xf numFmtId="0" fontId="0" fillId="0" borderId="0" xfId="0" applyProtection="1">
      <protection locked="0"/>
    </xf>
    <xf numFmtId="0" fontId="5" fillId="0" borderId="1" xfId="7" applyNumberFormat="1" applyProtection="1"/>
    <xf numFmtId="0" fontId="7" fillId="0" borderId="1" xfId="19" applyNumberFormat="1" applyProtection="1"/>
    <xf numFmtId="49" fontId="7" fillId="0" borderId="1" xfId="23" applyNumberFormat="1" applyProtection="1"/>
    <xf numFmtId="49" fontId="7" fillId="0" borderId="1" xfId="52" applyNumberFormat="1" applyProtection="1">
      <alignment horizontal="center"/>
    </xf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1" xfId="82" applyNumberFormat="1" applyProtection="1">
      <alignment horizontal="center" wrapText="1"/>
    </xf>
    <xf numFmtId="0" fontId="1" fillId="0" borderId="2" xfId="84" applyNumberFormat="1" applyProtection="1"/>
    <xf numFmtId="49" fontId="7" fillId="0" borderId="2" xfId="85" applyNumberFormat="1" applyProtection="1">
      <alignment horizontal="left"/>
    </xf>
    <xf numFmtId="0" fontId="18" fillId="0" borderId="0" xfId="0" applyFont="1" applyProtection="1">
      <protection locked="0"/>
    </xf>
    <xf numFmtId="0" fontId="18" fillId="4" borderId="0" xfId="0" applyFont="1" applyFill="1" applyProtection="1">
      <protection locked="0"/>
    </xf>
    <xf numFmtId="0" fontId="20" fillId="0" borderId="1" xfId="5" applyNumberFormat="1" applyFont="1" applyProtection="1"/>
    <xf numFmtId="0" fontId="19" fillId="0" borderId="1" xfId="19" applyNumberFormat="1" applyFont="1" applyProtection="1"/>
    <xf numFmtId="0" fontId="19" fillId="0" borderId="1" xfId="56" applyNumberFormat="1" applyFont="1" applyBorder="1" applyAlignment="1" applyProtection="1">
      <alignment horizontal="right"/>
    </xf>
    <xf numFmtId="0" fontId="22" fillId="0" borderId="1" xfId="7" applyNumberFormat="1" applyFont="1" applyProtection="1"/>
    <xf numFmtId="0" fontId="24" fillId="0" borderId="1" xfId="188" applyFont="1" applyFill="1" applyBorder="1" applyAlignment="1"/>
    <xf numFmtId="0" fontId="24" fillId="0" borderId="1" xfId="188" applyFont="1" applyFill="1" applyBorder="1" applyAlignment="1">
      <alignment vertical="top"/>
    </xf>
    <xf numFmtId="0" fontId="24" fillId="0" borderId="1" xfId="188" applyFont="1" applyFill="1" applyBorder="1" applyAlignment="1">
      <alignment horizontal="center"/>
    </xf>
    <xf numFmtId="165" fontId="24" fillId="0" borderId="1" xfId="187" applyNumberFormat="1" applyFont="1" applyFill="1" applyBorder="1" applyAlignment="1" applyProtection="1">
      <alignment horizontal="right"/>
    </xf>
    <xf numFmtId="0" fontId="24" fillId="0" borderId="60" xfId="188" applyFont="1" applyFill="1" applyBorder="1" applyAlignment="1">
      <alignment horizontal="center" vertical="center" wrapText="1"/>
    </xf>
    <xf numFmtId="4" fontId="26" fillId="0" borderId="62" xfId="0" applyNumberFormat="1" applyFont="1" applyFill="1" applyBorder="1" applyAlignment="1">
      <alignment horizontal="center" vertical="center" shrinkToFit="1"/>
    </xf>
    <xf numFmtId="4" fontId="26" fillId="0" borderId="62" xfId="188" applyNumberFormat="1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vertical="center" wrapText="1"/>
    </xf>
    <xf numFmtId="4" fontId="24" fillId="0" borderId="62" xfId="0" applyNumberFormat="1" applyFont="1" applyFill="1" applyBorder="1" applyAlignment="1">
      <alignment horizontal="center" vertical="center" shrinkToFit="1"/>
    </xf>
    <xf numFmtId="4" fontId="24" fillId="0" borderId="62" xfId="188" applyNumberFormat="1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horizontal="left" vertical="center" wrapText="1"/>
    </xf>
    <xf numFmtId="0" fontId="26" fillId="0" borderId="62" xfId="0" applyFont="1" applyFill="1" applyBorder="1" applyAlignment="1">
      <alignment horizontal="left" vertical="center" wrapText="1"/>
    </xf>
    <xf numFmtId="0" fontId="25" fillId="0" borderId="62" xfId="0" applyFont="1" applyFill="1" applyBorder="1" applyAlignment="1">
      <alignment vertical="center" wrapText="1"/>
    </xf>
    <xf numFmtId="4" fontId="25" fillId="0" borderId="62" xfId="0" applyNumberFormat="1" applyFont="1" applyFill="1" applyBorder="1" applyAlignment="1">
      <alignment horizontal="center" vertical="center" shrinkToFit="1"/>
    </xf>
    <xf numFmtId="4" fontId="25" fillId="0" borderId="62" xfId="188" applyNumberFormat="1" applyFont="1" applyFill="1" applyBorder="1" applyAlignment="1">
      <alignment horizontal="center" vertical="center"/>
    </xf>
    <xf numFmtId="4" fontId="26" fillId="0" borderId="62" xfId="187" applyNumberFormat="1" applyFont="1" applyFill="1" applyBorder="1" applyAlignment="1" applyProtection="1">
      <alignment horizontal="center" vertical="center" wrapText="1"/>
    </xf>
    <xf numFmtId="4" fontId="25" fillId="0" borderId="62" xfId="187" applyNumberFormat="1" applyFont="1" applyFill="1" applyBorder="1" applyAlignment="1" applyProtection="1">
      <alignment horizontal="center" vertical="center" wrapText="1"/>
    </xf>
    <xf numFmtId="4" fontId="24" fillId="0" borderId="62" xfId="187" applyNumberFormat="1" applyFont="1" applyFill="1" applyBorder="1" applyAlignment="1" applyProtection="1">
      <alignment horizontal="center" vertical="center" wrapText="1"/>
    </xf>
    <xf numFmtId="0" fontId="25" fillId="0" borderId="62" xfId="0" applyFont="1" applyFill="1" applyBorder="1" applyAlignment="1">
      <alignment horizontal="left" vertical="center" wrapText="1"/>
    </xf>
    <xf numFmtId="49" fontId="25" fillId="0" borderId="62" xfId="0" applyNumberFormat="1" applyFont="1" applyFill="1" applyBorder="1" applyAlignment="1">
      <alignment horizontal="left" vertical="center" wrapText="1"/>
    </xf>
    <xf numFmtId="0" fontId="24" fillId="0" borderId="62" xfId="0" applyNumberFormat="1" applyFont="1" applyFill="1" applyBorder="1" applyAlignment="1">
      <alignment horizontal="left" vertical="center" wrapText="1"/>
    </xf>
    <xf numFmtId="0" fontId="24" fillId="0" borderId="62" xfId="0" applyFont="1" applyFill="1" applyBorder="1" applyAlignment="1">
      <alignment horizontal="left" vertical="center" wrapText="1" shrinkToFit="1"/>
    </xf>
    <xf numFmtId="0" fontId="24" fillId="0" borderId="62" xfId="0" applyFont="1" applyFill="1" applyBorder="1" applyAlignment="1">
      <alignment vertical="center" wrapText="1" shrinkToFit="1"/>
    </xf>
    <xf numFmtId="0" fontId="25" fillId="0" borderId="62" xfId="0" applyFont="1" applyFill="1" applyBorder="1" applyAlignment="1">
      <alignment vertical="center" wrapText="1" shrinkToFit="1"/>
    </xf>
    <xf numFmtId="0" fontId="26" fillId="0" borderId="65" xfId="188" applyFont="1" applyFill="1" applyBorder="1" applyAlignment="1">
      <alignment horizontal="center"/>
    </xf>
    <xf numFmtId="0" fontId="26" fillId="0" borderId="61" xfId="188" applyFont="1" applyFill="1" applyBorder="1" applyAlignment="1">
      <alignment horizontal="center" vertical="center" wrapText="1"/>
    </xf>
    <xf numFmtId="0" fontId="26" fillId="0" borderId="61" xfId="188" applyFont="1" applyFill="1" applyBorder="1" applyAlignment="1">
      <alignment horizontal="center" vertical="center"/>
    </xf>
    <xf numFmtId="0" fontId="24" fillId="0" borderId="1" xfId="188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shrinkToFit="1"/>
    </xf>
    <xf numFmtId="49" fontId="24" fillId="0" borderId="1" xfId="188" applyNumberFormat="1" applyFont="1" applyFill="1" applyBorder="1" applyAlignment="1">
      <alignment horizontal="center" vertical="center" wrapText="1" shrinkToFit="1"/>
    </xf>
    <xf numFmtId="0" fontId="25" fillId="0" borderId="1" xfId="188" applyFont="1" applyFill="1" applyBorder="1" applyAlignment="1"/>
    <xf numFmtId="0" fontId="24" fillId="4" borderId="1" xfId="188" applyFont="1" applyFill="1" applyBorder="1" applyAlignment="1"/>
    <xf numFmtId="0" fontId="24" fillId="0" borderId="1" xfId="188" applyFont="1" applyFill="1" applyBorder="1" applyAlignment="1">
      <alignment horizontal="left"/>
    </xf>
    <xf numFmtId="4" fontId="24" fillId="0" borderId="65" xfId="0" applyNumberFormat="1" applyFont="1" applyFill="1" applyBorder="1" applyAlignment="1">
      <alignment horizontal="center" vertical="center" shrinkToFit="1"/>
    </xf>
    <xf numFmtId="4" fontId="25" fillId="0" borderId="65" xfId="0" applyNumberFormat="1" applyFont="1" applyFill="1" applyBorder="1" applyAlignment="1">
      <alignment horizontal="center" vertical="center" shrinkToFit="1"/>
    </xf>
    <xf numFmtId="4" fontId="24" fillId="0" borderId="65" xfId="187" applyNumberFormat="1" applyFont="1" applyFill="1" applyBorder="1" applyAlignment="1" applyProtection="1">
      <alignment horizontal="center" vertical="center" wrapText="1"/>
    </xf>
    <xf numFmtId="4" fontId="25" fillId="0" borderId="65" xfId="187" applyNumberFormat="1" applyFont="1" applyFill="1" applyBorder="1" applyAlignment="1" applyProtection="1">
      <alignment horizontal="center" vertical="center" wrapText="1"/>
    </xf>
    <xf numFmtId="4" fontId="24" fillId="0" borderId="65" xfId="0" applyNumberFormat="1" applyFont="1" applyFill="1" applyBorder="1" applyAlignment="1">
      <alignment horizontal="center" vertical="center" wrapText="1" shrinkToFit="1"/>
    </xf>
    <xf numFmtId="0" fontId="24" fillId="0" borderId="66" xfId="188" applyFont="1" applyFill="1" applyBorder="1" applyAlignment="1">
      <alignment horizontal="center" vertical="center" wrapText="1"/>
    </xf>
    <xf numFmtId="0" fontId="30" fillId="0" borderId="62" xfId="190" applyFont="1" applyFill="1" applyBorder="1" applyAlignment="1" applyProtection="1">
      <alignment horizontal="center" vertical="center" wrapText="1"/>
      <protection locked="0"/>
    </xf>
    <xf numFmtId="4" fontId="30" fillId="0" borderId="62" xfId="189" applyNumberFormat="1" applyFont="1" applyFill="1" applyBorder="1" applyAlignment="1">
      <alignment horizontal="center" vertical="center" wrapText="1"/>
    </xf>
    <xf numFmtId="49" fontId="20" fillId="0" borderId="1" xfId="23" applyNumberFormat="1" applyFont="1" applyAlignment="1" applyProtection="1">
      <alignment horizontal="right"/>
    </xf>
    <xf numFmtId="49" fontId="24" fillId="0" borderId="64" xfId="0" applyNumberFormat="1" applyFont="1" applyFill="1" applyBorder="1" applyAlignment="1">
      <alignment horizontal="center" vertical="center" shrinkToFit="1"/>
    </xf>
    <xf numFmtId="49" fontId="24" fillId="0" borderId="65" xfId="0" applyNumberFormat="1" applyFont="1" applyFill="1" applyBorder="1" applyAlignment="1">
      <alignment horizontal="center" vertical="center" shrinkToFit="1"/>
    </xf>
    <xf numFmtId="49" fontId="26" fillId="0" borderId="64" xfId="0" applyNumberFormat="1" applyFont="1" applyFill="1" applyBorder="1" applyAlignment="1">
      <alignment horizontal="center" vertical="center" shrinkToFit="1"/>
    </xf>
    <xf numFmtId="49" fontId="26" fillId="0" borderId="65" xfId="0" applyNumberFormat="1" applyFont="1" applyFill="1" applyBorder="1" applyAlignment="1">
      <alignment horizontal="center" vertical="center" shrinkToFit="1"/>
    </xf>
    <xf numFmtId="4" fontId="26" fillId="0" borderId="65" xfId="0" applyNumberFormat="1" applyFont="1" applyFill="1" applyBorder="1" applyAlignment="1">
      <alignment horizontal="center" vertical="center" shrinkToFit="1"/>
    </xf>
    <xf numFmtId="4" fontId="24" fillId="5" borderId="65" xfId="0" applyNumberFormat="1" applyFont="1" applyFill="1" applyBorder="1" applyAlignment="1">
      <alignment horizontal="center" vertical="center" shrinkToFit="1"/>
    </xf>
    <xf numFmtId="4" fontId="24" fillId="5" borderId="62" xfId="0" applyNumberFormat="1" applyFont="1" applyFill="1" applyBorder="1" applyAlignment="1">
      <alignment horizontal="center" vertical="center" shrinkToFit="1"/>
    </xf>
    <xf numFmtId="49" fontId="25" fillId="0" borderId="64" xfId="0" applyNumberFormat="1" applyFont="1" applyFill="1" applyBorder="1" applyAlignment="1">
      <alignment horizontal="center" vertical="center" shrinkToFit="1"/>
    </xf>
    <xf numFmtId="49" fontId="25" fillId="0" borderId="65" xfId="0" applyNumberFormat="1" applyFont="1" applyFill="1" applyBorder="1" applyAlignment="1">
      <alignment horizontal="center" vertical="center" shrinkToFit="1"/>
    </xf>
    <xf numFmtId="49" fontId="27" fillId="0" borderId="64" xfId="0" applyNumberFormat="1" applyFont="1" applyFill="1" applyBorder="1" applyAlignment="1">
      <alignment horizontal="center" vertical="center" shrinkToFit="1"/>
    </xf>
    <xf numFmtId="4" fontId="24" fillId="5" borderId="62" xfId="188" applyNumberFormat="1" applyFont="1" applyFill="1" applyBorder="1" applyAlignment="1">
      <alignment horizontal="center" vertical="center"/>
    </xf>
    <xf numFmtId="49" fontId="20" fillId="0" borderId="63" xfId="54" applyNumberFormat="1" applyFont="1" applyFill="1" applyBorder="1" applyAlignment="1" applyProtection="1">
      <alignment horizontal="center" vertical="center"/>
    </xf>
    <xf numFmtId="49" fontId="20" fillId="0" borderId="64" xfId="54" applyNumberFormat="1" applyFont="1" applyFill="1" applyBorder="1" applyAlignment="1" applyProtection="1">
      <alignment horizontal="center" vertical="center"/>
    </xf>
    <xf numFmtId="49" fontId="26" fillId="0" borderId="64" xfId="188" applyNumberFormat="1" applyFont="1" applyFill="1" applyBorder="1" applyAlignment="1">
      <alignment horizontal="center" vertical="center" wrapText="1" shrinkToFit="1"/>
    </xf>
    <xf numFmtId="49" fontId="26" fillId="0" borderId="65" xfId="188" applyNumberFormat="1" applyFont="1" applyFill="1" applyBorder="1" applyAlignment="1">
      <alignment horizontal="center" vertical="center" wrapText="1" shrinkToFit="1"/>
    </xf>
    <xf numFmtId="49" fontId="24" fillId="0" borderId="64" xfId="188" applyNumberFormat="1" applyFont="1" applyFill="1" applyBorder="1" applyAlignment="1">
      <alignment horizontal="center" vertical="center" wrapText="1" shrinkToFit="1"/>
    </xf>
    <xf numFmtId="49" fontId="24" fillId="0" borderId="65" xfId="188" applyNumberFormat="1" applyFont="1" applyFill="1" applyBorder="1" applyAlignment="1">
      <alignment horizontal="center" vertical="center" wrapText="1" shrinkToFit="1"/>
    </xf>
    <xf numFmtId="49" fontId="25" fillId="0" borderId="64" xfId="188" applyNumberFormat="1" applyFont="1" applyFill="1" applyBorder="1" applyAlignment="1">
      <alignment horizontal="center" vertical="center" wrapText="1" shrinkToFit="1"/>
    </xf>
    <xf numFmtId="49" fontId="25" fillId="0" borderId="65" xfId="188" applyNumberFormat="1" applyFont="1" applyFill="1" applyBorder="1" applyAlignment="1">
      <alignment horizontal="center" vertical="center" wrapText="1" shrinkToFit="1"/>
    </xf>
    <xf numFmtId="4" fontId="26" fillId="0" borderId="65" xfId="187" applyNumberFormat="1" applyFont="1" applyFill="1" applyBorder="1" applyAlignment="1" applyProtection="1">
      <alignment horizontal="center" vertical="center" wrapText="1"/>
    </xf>
    <xf numFmtId="4" fontId="24" fillId="5" borderId="62" xfId="187" applyNumberFormat="1" applyFont="1" applyFill="1" applyBorder="1" applyAlignment="1" applyProtection="1">
      <alignment horizontal="center" vertical="center" wrapText="1"/>
    </xf>
    <xf numFmtId="0" fontId="26" fillId="0" borderId="61" xfId="0" applyFont="1" applyFill="1" applyBorder="1" applyAlignment="1">
      <alignment vertical="center" wrapText="1"/>
    </xf>
    <xf numFmtId="0" fontId="26" fillId="0" borderId="68" xfId="188" applyFont="1" applyFill="1" applyBorder="1" applyAlignment="1">
      <alignment horizontal="left" vertical="center" wrapText="1"/>
    </xf>
    <xf numFmtId="0" fontId="26" fillId="0" borderId="71" xfId="188" applyFont="1" applyFill="1" applyBorder="1" applyAlignment="1">
      <alignment horizontal="left" vertical="center" wrapText="1"/>
    </xf>
    <xf numFmtId="0" fontId="24" fillId="0" borderId="67" xfId="188" applyFont="1" applyFill="1" applyBorder="1" applyAlignment="1">
      <alignment horizontal="center" vertical="center"/>
    </xf>
    <xf numFmtId="49" fontId="26" fillId="0" borderId="72" xfId="0" applyNumberFormat="1" applyFont="1" applyFill="1" applyBorder="1" applyAlignment="1">
      <alignment horizontal="center" vertical="center" shrinkToFit="1"/>
    </xf>
    <xf numFmtId="49" fontId="26" fillId="0" borderId="73" xfId="0" applyNumberFormat="1" applyFont="1" applyFill="1" applyBorder="1" applyAlignment="1">
      <alignment horizontal="center" vertical="center" shrinkToFit="1"/>
    </xf>
    <xf numFmtId="4" fontId="26" fillId="0" borderId="73" xfId="0" applyNumberFormat="1" applyFont="1" applyFill="1" applyBorder="1" applyAlignment="1">
      <alignment horizontal="center" vertical="center" shrinkToFit="1"/>
    </xf>
    <xf numFmtId="4" fontId="26" fillId="0" borderId="61" xfId="0" applyNumberFormat="1" applyFont="1" applyFill="1" applyBorder="1" applyAlignment="1">
      <alignment horizontal="center" vertical="center" shrinkToFit="1"/>
    </xf>
    <xf numFmtId="4" fontId="26" fillId="0" borderId="63" xfId="188" applyNumberFormat="1" applyFont="1" applyFill="1" applyBorder="1" applyAlignment="1">
      <alignment horizontal="center"/>
    </xf>
    <xf numFmtId="4" fontId="26" fillId="0" borderId="64" xfId="188" applyNumberFormat="1" applyFont="1" applyFill="1" applyBorder="1" applyAlignment="1"/>
    <xf numFmtId="4" fontId="24" fillId="5" borderId="65" xfId="187" applyNumberFormat="1" applyFont="1" applyFill="1" applyBorder="1" applyAlignment="1" applyProtection="1">
      <alignment horizontal="center" vertical="center" wrapText="1"/>
    </xf>
    <xf numFmtId="49" fontId="20" fillId="0" borderId="68" xfId="54" applyNumberFormat="1" applyFont="1" applyFill="1" applyBorder="1" applyAlignment="1" applyProtection="1">
      <alignment horizontal="center" vertical="center"/>
    </xf>
    <xf numFmtId="49" fontId="20" fillId="0" borderId="69" xfId="54" applyNumberFormat="1" applyFont="1" applyFill="1" applyBorder="1" applyAlignment="1" applyProtection="1">
      <alignment horizontal="center" vertical="center"/>
    </xf>
    <xf numFmtId="49" fontId="31" fillId="0" borderId="63" xfId="54" applyNumberFormat="1" applyFont="1" applyFill="1" applyBorder="1" applyAlignment="1" applyProtection="1">
      <alignment horizontal="center" vertical="center"/>
    </xf>
    <xf numFmtId="49" fontId="31" fillId="0" borderId="64" xfId="54" applyNumberFormat="1" applyFont="1" applyFill="1" applyBorder="1" applyAlignment="1" applyProtection="1">
      <alignment horizontal="center" vertical="center"/>
    </xf>
    <xf numFmtId="49" fontId="21" fillId="0" borderId="71" xfId="40" applyNumberFormat="1" applyFont="1" applyFill="1" applyBorder="1" applyAlignment="1" applyProtection="1">
      <alignment horizontal="center" vertical="center" wrapText="1"/>
    </xf>
    <xf numFmtId="49" fontId="21" fillId="0" borderId="72" xfId="40" applyNumberFormat="1" applyFont="1" applyFill="1" applyBorder="1" applyAlignment="1" applyProtection="1">
      <alignment horizontal="center" vertical="center" wrapText="1"/>
    </xf>
    <xf numFmtId="49" fontId="20" fillId="0" borderId="63" xfId="40" applyNumberFormat="1" applyFont="1" applyFill="1" applyBorder="1" applyAlignment="1" applyProtection="1">
      <alignment horizontal="center" vertical="center" wrapText="1"/>
    </xf>
    <xf numFmtId="49" fontId="20" fillId="0" borderId="64" xfId="40" applyNumberFormat="1" applyFont="1" applyFill="1" applyBorder="1" applyAlignment="1" applyProtection="1">
      <alignment horizontal="center" vertical="center" wrapText="1"/>
    </xf>
    <xf numFmtId="49" fontId="31" fillId="0" borderId="63" xfId="40" applyNumberFormat="1" applyFont="1" applyFill="1" applyBorder="1" applyAlignment="1" applyProtection="1">
      <alignment horizontal="center" vertical="center" wrapText="1"/>
    </xf>
    <xf numFmtId="49" fontId="31" fillId="0" borderId="64" xfId="40" applyNumberFormat="1" applyFont="1" applyFill="1" applyBorder="1" applyAlignment="1" applyProtection="1">
      <alignment horizontal="center" vertical="center" wrapText="1"/>
    </xf>
    <xf numFmtId="49" fontId="20" fillId="0" borderId="63" xfId="70" applyNumberFormat="1" applyFont="1" applyFill="1" applyBorder="1" applyAlignment="1" applyProtection="1">
      <alignment horizontal="center" vertical="center" wrapText="1"/>
    </xf>
    <xf numFmtId="49" fontId="20" fillId="0" borderId="64" xfId="70" applyNumberFormat="1" applyFont="1" applyFill="1" applyBorder="1" applyAlignment="1" applyProtection="1">
      <alignment horizontal="center" vertical="center" wrapText="1"/>
    </xf>
    <xf numFmtId="49" fontId="21" fillId="0" borderId="63" xfId="54" applyNumberFormat="1" applyFont="1" applyFill="1" applyBorder="1" applyAlignment="1" applyProtection="1">
      <alignment horizontal="center" vertical="center"/>
    </xf>
    <xf numFmtId="49" fontId="21" fillId="0" borderId="64" xfId="54" applyNumberFormat="1" applyFont="1" applyFill="1" applyBorder="1" applyAlignment="1" applyProtection="1">
      <alignment horizontal="center" vertical="center"/>
    </xf>
    <xf numFmtId="0" fontId="26" fillId="0" borderId="62" xfId="0" applyFont="1" applyFill="1" applyBorder="1" applyAlignment="1">
      <alignment vertical="center" wrapText="1"/>
    </xf>
    <xf numFmtId="49" fontId="24" fillId="0" borderId="65" xfId="0" applyNumberFormat="1" applyFont="1" applyFill="1" applyBorder="1" applyAlignment="1">
      <alignment horizontal="center" vertical="center" wrapText="1" shrinkToFit="1"/>
    </xf>
    <xf numFmtId="49" fontId="25" fillId="0" borderId="65" xfId="0" applyNumberFormat="1" applyFont="1" applyFill="1" applyBorder="1" applyAlignment="1">
      <alignment horizontal="center" vertical="center" wrapText="1" shrinkToFit="1"/>
    </xf>
    <xf numFmtId="0" fontId="20" fillId="0" borderId="1" xfId="62" applyNumberFormat="1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4" fontId="24" fillId="5" borderId="65" xfId="188" applyNumberFormat="1" applyFont="1" applyFill="1" applyBorder="1" applyAlignment="1">
      <alignment horizontal="center" vertical="center"/>
    </xf>
    <xf numFmtId="49" fontId="26" fillId="0" borderId="63" xfId="0" applyNumberFormat="1" applyFont="1" applyFill="1" applyBorder="1" applyAlignment="1" applyProtection="1">
      <alignment horizontal="center" vertical="center"/>
      <protection locked="0"/>
    </xf>
    <xf numFmtId="49" fontId="26" fillId="0" borderId="64" xfId="0" applyNumberFormat="1" applyFont="1" applyFill="1" applyBorder="1" applyAlignment="1" applyProtection="1">
      <alignment horizontal="center" vertical="center"/>
      <protection locked="0"/>
    </xf>
    <xf numFmtId="49" fontId="24" fillId="0" borderId="63" xfId="0" applyNumberFormat="1" applyFont="1" applyFill="1" applyBorder="1" applyAlignment="1" applyProtection="1">
      <alignment horizontal="center" vertical="center"/>
      <protection locked="0"/>
    </xf>
    <xf numFmtId="49" fontId="24" fillId="0" borderId="64" xfId="0" applyNumberFormat="1" applyFont="1" applyFill="1" applyBorder="1" applyAlignment="1" applyProtection="1">
      <alignment horizontal="center" vertical="center"/>
      <protection locked="0"/>
    </xf>
    <xf numFmtId="0" fontId="21" fillId="0" borderId="1" xfId="1" applyNumberFormat="1" applyFont="1" applyBorder="1" applyAlignment="1" applyProtection="1">
      <alignment horizontal="center"/>
    </xf>
    <xf numFmtId="0" fontId="26" fillId="0" borderId="62" xfId="0" applyFont="1" applyFill="1" applyBorder="1" applyAlignment="1">
      <alignment horizontal="left" vertical="center" wrapText="1" shrinkToFit="1"/>
    </xf>
    <xf numFmtId="49" fontId="24" fillId="0" borderId="64" xfId="0" applyNumberFormat="1" applyFont="1" applyFill="1" applyBorder="1" applyAlignment="1">
      <alignment horizontal="center" vertical="center" wrapText="1" shrinkToFit="1"/>
    </xf>
    <xf numFmtId="49" fontId="24" fillId="0" borderId="1" xfId="0" applyNumberFormat="1" applyFont="1" applyFill="1" applyBorder="1" applyAlignment="1" applyProtection="1">
      <alignment horizontal="center" vertical="center"/>
      <protection locked="0"/>
    </xf>
    <xf numFmtId="49" fontId="24" fillId="0" borderId="74" xfId="0" applyNumberFormat="1" applyFont="1" applyFill="1" applyBorder="1" applyAlignment="1" applyProtection="1">
      <alignment horizontal="center" vertical="center"/>
      <protection locked="0"/>
    </xf>
    <xf numFmtId="0" fontId="26" fillId="0" borderId="62" xfId="0" applyFont="1" applyFill="1" applyBorder="1" applyAlignment="1">
      <alignment vertical="center" wrapText="1" shrinkToFit="1"/>
    </xf>
    <xf numFmtId="4" fontId="26" fillId="0" borderId="65" xfId="0" applyNumberFormat="1" applyFont="1" applyFill="1" applyBorder="1" applyAlignment="1">
      <alignment horizontal="center" vertical="center" wrapText="1" shrinkToFit="1"/>
    </xf>
    <xf numFmtId="0" fontId="24" fillId="4" borderId="62" xfId="0" applyFont="1" applyFill="1" applyBorder="1" applyAlignment="1">
      <alignment vertical="center" wrapText="1" shrinkToFit="1"/>
    </xf>
    <xf numFmtId="49" fontId="24" fillId="0" borderId="68" xfId="0" applyNumberFormat="1" applyFont="1" applyFill="1" applyBorder="1" applyAlignment="1" applyProtection="1">
      <alignment horizontal="center" vertical="center"/>
      <protection locked="0"/>
    </xf>
    <xf numFmtId="49" fontId="24" fillId="0" borderId="69" xfId="0" applyNumberFormat="1" applyFont="1" applyFill="1" applyBorder="1" applyAlignment="1" applyProtection="1">
      <alignment horizontal="center" vertical="center"/>
      <protection locked="0"/>
    </xf>
    <xf numFmtId="49" fontId="24" fillId="0" borderId="66" xfId="188" applyNumberFormat="1" applyFont="1" applyFill="1" applyBorder="1" applyAlignment="1">
      <alignment horizontal="center" vertical="center" wrapText="1" shrinkToFit="1"/>
    </xf>
    <xf numFmtId="4" fontId="26" fillId="0" borderId="60" xfId="188" applyNumberFormat="1" applyFont="1" applyFill="1" applyBorder="1" applyAlignment="1">
      <alignment horizontal="center" vertical="center" wrapText="1"/>
    </xf>
    <xf numFmtId="49" fontId="24" fillId="0" borderId="69" xfId="188" applyNumberFormat="1" applyFont="1" applyFill="1" applyBorder="1" applyAlignment="1">
      <alignment horizontal="center" vertical="center" wrapText="1" shrinkToFit="1"/>
    </xf>
    <xf numFmtId="49" fontId="24" fillId="0" borderId="70" xfId="0" applyNumberFormat="1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vertical="center" wrapText="1"/>
    </xf>
    <xf numFmtId="0" fontId="21" fillId="0" borderId="12" xfId="74" applyNumberFormat="1" applyFont="1" applyFill="1" applyBorder="1" applyProtection="1">
      <alignment horizontal="left" wrapText="1"/>
    </xf>
    <xf numFmtId="49" fontId="20" fillId="0" borderId="16" xfId="35" applyNumberFormat="1" applyFont="1" applyProtection="1">
      <alignment horizontal="center" vertical="center" wrapText="1"/>
    </xf>
    <xf numFmtId="49" fontId="20" fillId="0" borderId="4" xfId="38" applyNumberFormat="1" applyFont="1" applyProtection="1">
      <alignment horizontal="center" vertical="center" wrapText="1"/>
    </xf>
    <xf numFmtId="49" fontId="21" fillId="0" borderId="20" xfId="40" applyNumberFormat="1" applyFont="1" applyProtection="1">
      <alignment horizontal="center" wrapText="1"/>
    </xf>
    <xf numFmtId="49" fontId="21" fillId="0" borderId="21" xfId="41" applyNumberFormat="1" applyFont="1" applyProtection="1">
      <alignment horizontal="center"/>
    </xf>
    <xf numFmtId="4" fontId="21" fillId="0" borderId="16" xfId="42" applyNumberFormat="1" applyFont="1" applyProtection="1">
      <alignment horizontal="right"/>
    </xf>
    <xf numFmtId="49" fontId="20" fillId="0" borderId="26" xfId="47" applyNumberFormat="1" applyFont="1" applyProtection="1">
      <alignment horizontal="center" wrapText="1"/>
    </xf>
    <xf numFmtId="49" fontId="20" fillId="0" borderId="27" xfId="48" applyNumberFormat="1" applyFont="1" applyProtection="1">
      <alignment horizontal="center"/>
    </xf>
    <xf numFmtId="4" fontId="17" fillId="0" borderId="62" xfId="42" applyNumberFormat="1" applyFont="1" applyBorder="1" applyAlignment="1" applyProtection="1">
      <alignment horizontal="center"/>
    </xf>
    <xf numFmtId="0" fontId="19" fillId="0" borderId="15" xfId="57" applyNumberFormat="1" applyFont="1" applyProtection="1"/>
    <xf numFmtId="0" fontId="19" fillId="2" borderId="1" xfId="59" applyNumberFormat="1" applyFont="1" applyProtection="1"/>
    <xf numFmtId="0" fontId="24" fillId="0" borderId="1" xfId="0" applyFont="1" applyBorder="1" applyAlignment="1">
      <alignment horizontal="center"/>
    </xf>
    <xf numFmtId="0" fontId="24" fillId="0" borderId="0" xfId="0" applyFont="1" applyProtection="1">
      <protection locked="0"/>
    </xf>
    <xf numFmtId="0" fontId="20" fillId="0" borderId="1" xfId="7" applyNumberFormat="1" applyFont="1" applyProtection="1"/>
    <xf numFmtId="0" fontId="21" fillId="0" borderId="19" xfId="39" applyNumberFormat="1" applyFont="1" applyAlignment="1" applyProtection="1">
      <alignment horizontal="left" vertical="center" wrapText="1"/>
    </xf>
    <xf numFmtId="4" fontId="20" fillId="0" borderId="16" xfId="42" applyNumberFormat="1" applyFont="1" applyProtection="1">
      <alignment horizontal="right"/>
    </xf>
    <xf numFmtId="0" fontId="20" fillId="0" borderId="25" xfId="46" applyNumberFormat="1" applyFont="1" applyAlignment="1" applyProtection="1">
      <alignment horizontal="left" vertical="center" wrapText="1" indent="1"/>
    </xf>
    <xf numFmtId="0" fontId="20" fillId="0" borderId="22" xfId="53" applyNumberFormat="1" applyFont="1" applyAlignment="1" applyProtection="1">
      <alignment horizontal="left" vertical="center" wrapText="1" indent="2"/>
    </xf>
    <xf numFmtId="49" fontId="20" fillId="0" borderId="30" xfId="54" applyNumberFormat="1" applyFont="1" applyProtection="1">
      <alignment horizontal="center"/>
    </xf>
    <xf numFmtId="49" fontId="20" fillId="0" borderId="16" xfId="55" applyNumberFormat="1" applyFont="1" applyProtection="1">
      <alignment horizontal="center"/>
    </xf>
    <xf numFmtId="49" fontId="20" fillId="0" borderId="27" xfId="35" applyNumberFormat="1" applyFont="1" applyBorder="1" applyProtection="1">
      <alignment horizontal="center" vertical="center" wrapText="1"/>
    </xf>
    <xf numFmtId="49" fontId="20" fillId="0" borderId="27" xfId="38" applyNumberFormat="1" applyFont="1" applyBorder="1" applyProtection="1">
      <alignment horizontal="center" vertical="center" wrapText="1"/>
    </xf>
    <xf numFmtId="0" fontId="4" fillId="0" borderId="1" xfId="98" applyNumberFormat="1" applyBorder="1" applyProtection="1"/>
    <xf numFmtId="0" fontId="4" fillId="0" borderId="1" xfId="81" applyNumberFormat="1" applyBorder="1" applyProtection="1"/>
    <xf numFmtId="0" fontId="7" fillId="2" borderId="1" xfId="58" applyNumberFormat="1" applyBorder="1" applyProtection="1"/>
    <xf numFmtId="0" fontId="5" fillId="0" borderId="1" xfId="34" applyNumberFormat="1" applyBorder="1" applyProtection="1"/>
    <xf numFmtId="0" fontId="21" fillId="0" borderId="62" xfId="65" applyNumberFormat="1" applyFont="1" applyBorder="1" applyProtection="1">
      <alignment horizontal="left" wrapText="1"/>
    </xf>
    <xf numFmtId="49" fontId="21" fillId="0" borderId="62" xfId="40" applyNumberFormat="1" applyFont="1" applyBorder="1" applyProtection="1">
      <alignment horizontal="center" wrapText="1"/>
    </xf>
    <xf numFmtId="49" fontId="21" fillId="0" borderId="62" xfId="41" applyNumberFormat="1" applyFont="1" applyBorder="1" applyProtection="1">
      <alignment horizontal="center"/>
    </xf>
    <xf numFmtId="4" fontId="21" fillId="0" borderId="62" xfId="42" applyNumberFormat="1" applyFont="1" applyBorder="1" applyProtection="1">
      <alignment horizontal="right"/>
    </xf>
    <xf numFmtId="4" fontId="21" fillId="0" borderId="62" xfId="43" applyNumberFormat="1" applyFont="1" applyBorder="1" applyProtection="1">
      <alignment horizontal="right"/>
    </xf>
    <xf numFmtId="0" fontId="20" fillId="0" borderId="62" xfId="87" applyNumberFormat="1" applyFont="1" applyBorder="1" applyProtection="1">
      <alignment horizontal="left" wrapText="1"/>
    </xf>
    <xf numFmtId="49" fontId="20" fillId="0" borderId="62" xfId="47" applyNumberFormat="1" applyFont="1" applyBorder="1" applyProtection="1">
      <alignment horizontal="center" wrapText="1"/>
    </xf>
    <xf numFmtId="49" fontId="20" fillId="0" borderId="62" xfId="48" applyNumberFormat="1" applyFont="1" applyBorder="1" applyProtection="1">
      <alignment horizontal="center"/>
    </xf>
    <xf numFmtId="0" fontId="20" fillId="0" borderId="62" xfId="91" applyNumberFormat="1" applyFont="1" applyBorder="1" applyProtection="1"/>
    <xf numFmtId="0" fontId="20" fillId="0" borderId="62" xfId="92" applyNumberFormat="1" applyFont="1" applyBorder="1" applyProtection="1">
      <alignment horizontal="left" wrapText="1" indent="1"/>
    </xf>
    <xf numFmtId="49" fontId="20" fillId="0" borderId="62" xfId="93" applyNumberFormat="1" applyFont="1" applyBorder="1" applyProtection="1">
      <alignment horizontal="center" wrapText="1"/>
    </xf>
    <xf numFmtId="49" fontId="20" fillId="0" borderId="62" xfId="86" applyNumberFormat="1" applyFont="1" applyBorder="1" applyProtection="1">
      <alignment horizontal="center"/>
    </xf>
    <xf numFmtId="4" fontId="20" fillId="0" borderId="62" xfId="67" applyNumberFormat="1" applyFont="1" applyBorder="1" applyProtection="1">
      <alignment horizontal="right"/>
    </xf>
    <xf numFmtId="4" fontId="20" fillId="0" borderId="62" xfId="68" applyNumberFormat="1" applyFont="1" applyBorder="1" applyProtection="1">
      <alignment horizontal="right"/>
    </xf>
    <xf numFmtId="0" fontId="20" fillId="0" borderId="62" xfId="53" applyNumberFormat="1" applyFont="1" applyBorder="1" applyProtection="1">
      <alignment horizontal="left" wrapText="1" indent="2"/>
    </xf>
    <xf numFmtId="49" fontId="20" fillId="0" borderId="62" xfId="97" applyNumberFormat="1" applyFont="1" applyBorder="1" applyProtection="1">
      <alignment horizontal="center"/>
    </xf>
    <xf numFmtId="49" fontId="32" fillId="0" borderId="64" xfId="0" applyNumberFormat="1" applyFont="1" applyFill="1" applyBorder="1" applyAlignment="1">
      <alignment horizontal="center" vertical="center" shrinkToFit="1"/>
    </xf>
    <xf numFmtId="0" fontId="19" fillId="0" borderId="1" xfId="2" applyNumberFormat="1" applyFont="1" applyAlignment="1" applyProtection="1">
      <alignment horizontal="center"/>
    </xf>
    <xf numFmtId="0" fontId="21" fillId="0" borderId="1" xfId="12" applyNumberFormat="1" applyFont="1" applyAlignment="1" applyProtection="1">
      <alignment horizontal="center"/>
    </xf>
    <xf numFmtId="0" fontId="21" fillId="0" borderId="1" xfId="1" applyNumberFormat="1" applyFont="1" applyBorder="1" applyAlignment="1" applyProtection="1">
      <alignment horizontal="center"/>
    </xf>
    <xf numFmtId="49" fontId="20" fillId="0" borderId="16" xfId="35" applyNumberFormat="1" applyFont="1" applyProtection="1">
      <alignment horizontal="center" vertical="center" wrapText="1"/>
    </xf>
    <xf numFmtId="49" fontId="20" fillId="0" borderId="16" xfId="35" applyFont="1">
      <alignment horizontal="center" vertical="center" wrapText="1"/>
    </xf>
    <xf numFmtId="49" fontId="20" fillId="0" borderId="27" xfId="35" applyNumberFormat="1" applyFont="1" applyBorder="1" applyAlignment="1" applyProtection="1">
      <alignment horizontal="center" vertical="center" wrapText="1"/>
    </xf>
    <xf numFmtId="49" fontId="20" fillId="0" borderId="18" xfId="35" applyNumberFormat="1" applyFont="1" applyBorder="1" applyAlignment="1" applyProtection="1">
      <alignment horizontal="center" vertical="center" wrapText="1"/>
    </xf>
    <xf numFmtId="49" fontId="20" fillId="0" borderId="27" xfId="37" applyNumberFormat="1" applyFont="1" applyBorder="1" applyAlignment="1" applyProtection="1">
      <alignment horizontal="center" vertical="center" wrapText="1"/>
    </xf>
    <xf numFmtId="49" fontId="20" fillId="0" borderId="18" xfId="37" applyNumberFormat="1" applyFont="1" applyAlignment="1" applyProtection="1">
      <alignment horizontal="center" vertical="center" wrapText="1"/>
    </xf>
    <xf numFmtId="0" fontId="26" fillId="0" borderId="68" xfId="188" applyFont="1" applyFill="1" applyBorder="1" applyAlignment="1">
      <alignment horizontal="center" vertical="top" wrapText="1"/>
    </xf>
    <xf numFmtId="0" fontId="26" fillId="0" borderId="69" xfId="188" applyFont="1" applyFill="1" applyBorder="1" applyAlignment="1">
      <alignment horizontal="center" vertical="top" wrapText="1"/>
    </xf>
    <xf numFmtId="0" fontId="26" fillId="0" borderId="70" xfId="188" applyFont="1" applyFill="1" applyBorder="1" applyAlignment="1">
      <alignment horizontal="center" vertical="top" wrapText="1"/>
    </xf>
    <xf numFmtId="0" fontId="26" fillId="0" borderId="71" xfId="188" applyFont="1" applyFill="1" applyBorder="1" applyAlignment="1">
      <alignment horizontal="center" vertical="top" wrapText="1"/>
    </xf>
    <xf numFmtId="0" fontId="26" fillId="0" borderId="72" xfId="188" applyFont="1" applyFill="1" applyBorder="1" applyAlignment="1">
      <alignment horizontal="center" vertical="top" wrapText="1"/>
    </xf>
    <xf numFmtId="0" fontId="26" fillId="0" borderId="73" xfId="188" applyFont="1" applyFill="1" applyBorder="1" applyAlignment="1">
      <alignment horizontal="center" vertical="top" wrapText="1"/>
    </xf>
    <xf numFmtId="0" fontId="26" fillId="0" borderId="63" xfId="0" applyFont="1" applyFill="1" applyBorder="1" applyAlignment="1" applyProtection="1">
      <alignment horizontal="center"/>
      <protection locked="0"/>
    </xf>
    <xf numFmtId="0" fontId="26" fillId="0" borderId="64" xfId="0" applyFont="1" applyFill="1" applyBorder="1" applyAlignment="1" applyProtection="1">
      <alignment horizontal="center"/>
      <protection locked="0"/>
    </xf>
    <xf numFmtId="0" fontId="26" fillId="0" borderId="65" xfId="0" applyFont="1" applyFill="1" applyBorder="1" applyAlignment="1" applyProtection="1">
      <alignment horizontal="center"/>
      <protection locked="0"/>
    </xf>
    <xf numFmtId="0" fontId="24" fillId="0" borderId="1" xfId="188" applyFont="1" applyFill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28" fillId="0" borderId="62" xfId="189" applyFont="1" applyFill="1" applyBorder="1" applyAlignment="1">
      <alignment horizontal="center" vertical="center" wrapText="1"/>
    </xf>
    <xf numFmtId="0" fontId="24" fillId="0" borderId="68" xfId="188" applyFont="1" applyFill="1" applyBorder="1" applyAlignment="1">
      <alignment horizontal="center" vertical="center" wrapText="1"/>
    </xf>
    <xf numFmtId="0" fontId="24" fillId="0" borderId="69" xfId="188" applyFont="1" applyFill="1" applyBorder="1" applyAlignment="1">
      <alignment horizontal="center" vertical="center" wrapText="1"/>
    </xf>
    <xf numFmtId="0" fontId="24" fillId="0" borderId="70" xfId="188" applyFont="1" applyFill="1" applyBorder="1" applyAlignment="1">
      <alignment horizontal="center" vertical="center" wrapText="1"/>
    </xf>
    <xf numFmtId="0" fontId="21" fillId="0" borderId="1" xfId="1" applyNumberFormat="1" applyFont="1" applyAlignment="1" applyProtection="1">
      <alignment horizontal="center"/>
    </xf>
    <xf numFmtId="0" fontId="21" fillId="0" borderId="1" xfId="97" applyNumberFormat="1" applyFont="1" applyBorder="1" applyAlignment="1" applyProtection="1">
      <alignment horizontal="left"/>
    </xf>
    <xf numFmtId="49" fontId="21" fillId="0" borderId="1" xfId="97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191">
    <cellStyle name="br" xfId="182"/>
    <cellStyle name="col" xfId="181"/>
    <cellStyle name="style0" xfId="183"/>
    <cellStyle name="td" xfId="184"/>
    <cellStyle name="tr" xfId="180"/>
    <cellStyle name="xl100" xfId="79"/>
    <cellStyle name="xl101" xfId="64"/>
    <cellStyle name="xl102" xfId="69"/>
    <cellStyle name="xl103" xfId="80"/>
    <cellStyle name="xl104" xfId="84"/>
    <cellStyle name="xl105" xfId="92"/>
    <cellStyle name="xl106" xfId="87"/>
    <cellStyle name="xl107" xfId="95"/>
    <cellStyle name="xl108" xfId="98"/>
    <cellStyle name="xl109" xfId="82"/>
    <cellStyle name="xl110" xfId="85"/>
    <cellStyle name="xl111" xfId="93"/>
    <cellStyle name="xl112" xfId="97"/>
    <cellStyle name="xl113" xfId="83"/>
    <cellStyle name="xl114" xfId="86"/>
    <cellStyle name="xl115" xfId="88"/>
    <cellStyle name="xl116" xfId="94"/>
    <cellStyle name="xl117" xfId="89"/>
    <cellStyle name="xl118" xfId="96"/>
    <cellStyle name="xl119" xfId="90"/>
    <cellStyle name="xl120" xfId="91"/>
    <cellStyle name="xl121" xfId="100"/>
    <cellStyle name="xl122" xfId="124"/>
    <cellStyle name="xl123" xfId="128"/>
    <cellStyle name="xl124" xfId="132"/>
    <cellStyle name="xl125" xfId="149"/>
    <cellStyle name="xl126" xfId="151"/>
    <cellStyle name="xl127" xfId="152"/>
    <cellStyle name="xl128" xfId="99"/>
    <cellStyle name="xl129" xfId="157"/>
    <cellStyle name="xl130" xfId="175"/>
    <cellStyle name="xl131" xfId="178"/>
    <cellStyle name="xl132" xfId="101"/>
    <cellStyle name="xl133" xfId="105"/>
    <cellStyle name="xl134" xfId="108"/>
    <cellStyle name="xl135" xfId="110"/>
    <cellStyle name="xl136" xfId="115"/>
    <cellStyle name="xl137" xfId="117"/>
    <cellStyle name="xl138" xfId="119"/>
    <cellStyle name="xl139" xfId="120"/>
    <cellStyle name="xl140" xfId="125"/>
    <cellStyle name="xl141" xfId="129"/>
    <cellStyle name="xl142" xfId="133"/>
    <cellStyle name="xl143" xfId="137"/>
    <cellStyle name="xl144" xfId="140"/>
    <cellStyle name="xl145" xfId="143"/>
    <cellStyle name="xl146" xfId="145"/>
    <cellStyle name="xl147" xfId="146"/>
    <cellStyle name="xl148" xfId="158"/>
    <cellStyle name="xl149" xfId="106"/>
    <cellStyle name="xl150" xfId="109"/>
    <cellStyle name="xl151" xfId="111"/>
    <cellStyle name="xl152" xfId="116"/>
    <cellStyle name="xl153" xfId="118"/>
    <cellStyle name="xl154" xfId="121"/>
    <cellStyle name="xl155" xfId="126"/>
    <cellStyle name="xl156" xfId="130"/>
    <cellStyle name="xl157" xfId="134"/>
    <cellStyle name="xl158" xfId="136"/>
    <cellStyle name="xl159" xfId="138"/>
    <cellStyle name="xl160" xfId="147"/>
    <cellStyle name="xl161" xfId="154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69"/>
    <cellStyle name="xl173" xfId="104"/>
    <cellStyle name="xl174" xfId="112"/>
    <cellStyle name="xl175" xfId="122"/>
    <cellStyle name="xl176" xfId="127"/>
    <cellStyle name="xl177" xfId="131"/>
    <cellStyle name="xl178" xfId="135"/>
    <cellStyle name="xl179" xfId="150"/>
    <cellStyle name="xl180" xfId="113"/>
    <cellStyle name="xl181" xfId="155"/>
    <cellStyle name="xl182" xfId="170"/>
    <cellStyle name="xl183" xfId="173"/>
    <cellStyle name="xl184" xfId="176"/>
    <cellStyle name="xl185" xfId="179"/>
    <cellStyle name="xl186" xfId="171"/>
    <cellStyle name="xl187" xfId="174"/>
    <cellStyle name="xl188" xfId="172"/>
    <cellStyle name="xl189" xfId="102"/>
    <cellStyle name="xl190" xfId="139"/>
    <cellStyle name="xl191" xfId="141"/>
    <cellStyle name="xl192" xfId="144"/>
    <cellStyle name="xl193" xfId="148"/>
    <cellStyle name="xl194" xfId="153"/>
    <cellStyle name="xl195" xfId="114"/>
    <cellStyle name="xl196" xfId="156"/>
    <cellStyle name="xl197" xfId="123"/>
    <cellStyle name="xl198" xfId="177"/>
    <cellStyle name="xl199" xfId="103"/>
    <cellStyle name="xl200" xfId="142"/>
    <cellStyle name="xl201" xfId="107"/>
    <cellStyle name="xl21" xfId="185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6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1"/>
    <cellStyle name="xl92" xfId="66"/>
    <cellStyle name="xl93" xfId="76"/>
    <cellStyle name="xl94" xfId="63"/>
    <cellStyle name="xl95" xfId="67"/>
    <cellStyle name="xl96" xfId="77"/>
    <cellStyle name="xl97" xfId="78"/>
    <cellStyle name="xl98" xfId="68"/>
    <cellStyle name="xl99" xfId="71"/>
    <cellStyle name="Обычный" xfId="0" builtinId="0"/>
    <cellStyle name="Обычный 2" xfId="189"/>
    <cellStyle name="Обычный 3" xfId="190"/>
    <cellStyle name="Обычный_Приложение 6, 7 раздел подраздел" xfId="188"/>
    <cellStyle name="Финансовый" xfId="187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8"/>
  <sheetViews>
    <sheetView tabSelected="1" view="pageBreakPreview" zoomScaleNormal="110" zoomScaleSheetLayoutView="100" zoomScalePageLayoutView="70" workbookViewId="0">
      <selection activeCell="E4" sqref="E4"/>
    </sheetView>
  </sheetViews>
  <sheetFormatPr defaultColWidth="9.375" defaultRowHeight="15" x14ac:dyDescent="0.25"/>
  <cols>
    <col min="1" max="1" width="50.875" style="14" customWidth="1"/>
    <col min="2" max="2" width="5.625" style="14" customWidth="1"/>
    <col min="3" max="3" width="23.125" style="14" customWidth="1"/>
    <col min="4" max="4" width="14" style="14" customWidth="1"/>
    <col min="5" max="5" width="17.25" style="14" customWidth="1"/>
    <col min="6" max="6" width="17.5" style="14" customWidth="1"/>
    <col min="7" max="7" width="6.875" style="14" customWidth="1"/>
    <col min="8" max="16384" width="9.375" style="14"/>
  </cols>
  <sheetData>
    <row r="1" spans="1:7" x14ac:dyDescent="0.25">
      <c r="E1" s="14" t="s">
        <v>446</v>
      </c>
    </row>
    <row r="2" spans="1:7" x14ac:dyDescent="0.25">
      <c r="E2" s="14" t="s">
        <v>447</v>
      </c>
    </row>
    <row r="3" spans="1:7" x14ac:dyDescent="0.25">
      <c r="E3" s="14" t="s">
        <v>448</v>
      </c>
    </row>
    <row r="4" spans="1:7" x14ac:dyDescent="0.25">
      <c r="E4" s="15" t="s">
        <v>1018</v>
      </c>
      <c r="F4" s="15"/>
    </row>
    <row r="6" spans="1:7" ht="14.1" customHeight="1" x14ac:dyDescent="0.25">
      <c r="A6" s="17"/>
      <c r="B6" s="17"/>
      <c r="C6" s="176"/>
      <c r="D6" s="176"/>
      <c r="E6" s="18"/>
      <c r="F6" s="16"/>
    </row>
    <row r="7" spans="1:7" ht="14.1" customHeight="1" x14ac:dyDescent="0.25">
      <c r="A7" s="177" t="s">
        <v>982</v>
      </c>
      <c r="B7" s="177"/>
      <c r="C7" s="177"/>
      <c r="D7" s="177"/>
      <c r="E7" s="177"/>
      <c r="F7" s="177"/>
    </row>
    <row r="8" spans="1:7" ht="15" customHeight="1" x14ac:dyDescent="0.25">
      <c r="A8" s="19"/>
      <c r="B8" s="19"/>
      <c r="C8" s="19"/>
      <c r="D8" s="19"/>
      <c r="E8" s="19"/>
      <c r="F8" s="16"/>
    </row>
    <row r="9" spans="1:7" ht="24.75" customHeight="1" x14ac:dyDescent="0.25">
      <c r="A9" s="178" t="s">
        <v>449</v>
      </c>
      <c r="B9" s="178"/>
      <c r="C9" s="178"/>
      <c r="D9" s="178"/>
      <c r="E9" s="178"/>
      <c r="F9" s="178"/>
    </row>
    <row r="10" spans="1:7" s="145" customFormat="1" ht="24.75" customHeight="1" x14ac:dyDescent="0.2">
      <c r="A10" s="118"/>
      <c r="B10" s="144"/>
      <c r="C10" s="144"/>
      <c r="D10" s="144"/>
      <c r="E10" s="144"/>
      <c r="F10" s="61" t="s">
        <v>450</v>
      </c>
    </row>
    <row r="11" spans="1:7" s="145" customFormat="1" ht="11.45" customHeight="1" x14ac:dyDescent="0.2">
      <c r="A11" s="179" t="s">
        <v>0</v>
      </c>
      <c r="B11" s="179" t="s">
        <v>1</v>
      </c>
      <c r="C11" s="179" t="s">
        <v>2</v>
      </c>
      <c r="D11" s="181" t="s">
        <v>3</v>
      </c>
      <c r="E11" s="181" t="s">
        <v>5</v>
      </c>
      <c r="F11" s="183" t="s">
        <v>445</v>
      </c>
      <c r="G11" s="146"/>
    </row>
    <row r="12" spans="1:7" s="145" customFormat="1" ht="140.44999999999999" customHeight="1" x14ac:dyDescent="0.2">
      <c r="A12" s="180"/>
      <c r="B12" s="180"/>
      <c r="C12" s="180"/>
      <c r="D12" s="182"/>
      <c r="E12" s="182"/>
      <c r="F12" s="184"/>
      <c r="G12" s="146"/>
    </row>
    <row r="13" spans="1:7" s="145" customFormat="1" ht="11.45" customHeight="1" thickBot="1" x14ac:dyDescent="0.25">
      <c r="A13" s="134" t="s">
        <v>6</v>
      </c>
      <c r="B13" s="134" t="s">
        <v>7</v>
      </c>
      <c r="C13" s="134" t="s">
        <v>8</v>
      </c>
      <c r="D13" s="135" t="s">
        <v>9</v>
      </c>
      <c r="E13" s="135" t="s">
        <v>10</v>
      </c>
      <c r="F13" s="135" t="s">
        <v>11</v>
      </c>
      <c r="G13" s="146"/>
    </row>
    <row r="14" spans="1:7" s="145" customFormat="1" ht="21.75" customHeight="1" x14ac:dyDescent="0.2">
      <c r="A14" s="147" t="s">
        <v>12</v>
      </c>
      <c r="B14" s="136" t="s">
        <v>13</v>
      </c>
      <c r="C14" s="137" t="s">
        <v>14</v>
      </c>
      <c r="D14" s="138">
        <f>D16+D144</f>
        <v>1269283055.98</v>
      </c>
      <c r="E14" s="138">
        <f>E16+E144</f>
        <v>499664281.70000011</v>
      </c>
      <c r="F14" s="138">
        <f>D14-E14</f>
        <v>769618774.27999997</v>
      </c>
      <c r="G14" s="146"/>
    </row>
    <row r="15" spans="1:7" s="145" customFormat="1" ht="15" customHeight="1" x14ac:dyDescent="0.2">
      <c r="A15" s="149" t="s">
        <v>15</v>
      </c>
      <c r="B15" s="139"/>
      <c r="C15" s="140"/>
      <c r="D15" s="140"/>
      <c r="E15" s="140"/>
      <c r="F15" s="148"/>
      <c r="G15" s="146"/>
    </row>
    <row r="16" spans="1:7" s="145" customFormat="1" ht="12.75" x14ac:dyDescent="0.2">
      <c r="A16" s="150" t="s">
        <v>16</v>
      </c>
      <c r="B16" s="151" t="s">
        <v>13</v>
      </c>
      <c r="C16" s="152" t="s">
        <v>17</v>
      </c>
      <c r="D16" s="148">
        <f>D17+D28+D38+D50+D58++D65+D81+D87+D94+D100+D141</f>
        <v>506060731</v>
      </c>
      <c r="E16" s="148">
        <f>E17+E28+E38+E50+E58++E65+E81+E87+E94+E100+E141</f>
        <v>230180259.09000003</v>
      </c>
      <c r="F16" s="148">
        <f t="shared" ref="F16:F72" si="0">D16-E16</f>
        <v>275880471.90999997</v>
      </c>
      <c r="G16" s="146"/>
    </row>
    <row r="17" spans="1:7" s="145" customFormat="1" ht="12.75" x14ac:dyDescent="0.2">
      <c r="A17" s="150" t="s">
        <v>18</v>
      </c>
      <c r="B17" s="151" t="s">
        <v>13</v>
      </c>
      <c r="C17" s="152" t="s">
        <v>19</v>
      </c>
      <c r="D17" s="148">
        <f>D18</f>
        <v>450348731</v>
      </c>
      <c r="E17" s="148">
        <f>E18</f>
        <v>193364214.47</v>
      </c>
      <c r="F17" s="148">
        <f t="shared" si="0"/>
        <v>256984516.53</v>
      </c>
      <c r="G17" s="146"/>
    </row>
    <row r="18" spans="1:7" s="145" customFormat="1" ht="12.75" x14ac:dyDescent="0.2">
      <c r="A18" s="150" t="s">
        <v>20</v>
      </c>
      <c r="B18" s="151" t="s">
        <v>13</v>
      </c>
      <c r="C18" s="152" t="s">
        <v>21</v>
      </c>
      <c r="D18" s="148">
        <f>D19+D20+D21+D22+D23+D24+D25+D26+D27</f>
        <v>450348731</v>
      </c>
      <c r="E18" s="148">
        <f>E19+E20+E21+E22+E23+E24+E25+E26+E27</f>
        <v>193364214.47</v>
      </c>
      <c r="F18" s="148">
        <f t="shared" si="0"/>
        <v>256984516.53</v>
      </c>
      <c r="G18" s="146"/>
    </row>
    <row r="19" spans="1:7" s="145" customFormat="1" ht="183" customHeight="1" x14ac:dyDescent="0.2">
      <c r="A19" s="150" t="s">
        <v>22</v>
      </c>
      <c r="B19" s="151" t="s">
        <v>13</v>
      </c>
      <c r="C19" s="152" t="s">
        <v>23</v>
      </c>
      <c r="D19" s="148">
        <v>365712671</v>
      </c>
      <c r="E19" s="148">
        <v>153908202.22</v>
      </c>
      <c r="F19" s="148">
        <f t="shared" si="0"/>
        <v>211804468.78</v>
      </c>
      <c r="G19" s="146"/>
    </row>
    <row r="20" spans="1:7" s="145" customFormat="1" ht="142.5" customHeight="1" x14ac:dyDescent="0.2">
      <c r="A20" s="150" t="s">
        <v>24</v>
      </c>
      <c r="B20" s="151" t="s">
        <v>13</v>
      </c>
      <c r="C20" s="152" t="s">
        <v>25</v>
      </c>
      <c r="D20" s="148">
        <v>990130</v>
      </c>
      <c r="E20" s="148">
        <v>687998.57</v>
      </c>
      <c r="F20" s="148">
        <f t="shared" si="0"/>
        <v>302131.43000000005</v>
      </c>
      <c r="G20" s="146"/>
    </row>
    <row r="21" spans="1:7" s="145" customFormat="1" ht="123.75" customHeight="1" x14ac:dyDescent="0.2">
      <c r="A21" s="150" t="s">
        <v>26</v>
      </c>
      <c r="B21" s="151" t="s">
        <v>13</v>
      </c>
      <c r="C21" s="152" t="s">
        <v>27</v>
      </c>
      <c r="D21" s="148">
        <v>4027805</v>
      </c>
      <c r="E21" s="148">
        <v>235632.69</v>
      </c>
      <c r="F21" s="148">
        <f t="shared" si="0"/>
        <v>3792172.31</v>
      </c>
      <c r="G21" s="146"/>
    </row>
    <row r="22" spans="1:7" s="145" customFormat="1" ht="84.75" customHeight="1" x14ac:dyDescent="0.2">
      <c r="A22" s="150" t="s">
        <v>28</v>
      </c>
      <c r="B22" s="151" t="s">
        <v>13</v>
      </c>
      <c r="C22" s="152" t="s">
        <v>29</v>
      </c>
      <c r="D22" s="148">
        <v>117600</v>
      </c>
      <c r="E22" s="148">
        <v>0</v>
      </c>
      <c r="F22" s="148">
        <f t="shared" si="0"/>
        <v>117600</v>
      </c>
      <c r="G22" s="146"/>
    </row>
    <row r="23" spans="1:7" s="145" customFormat="1" ht="385.5" customHeight="1" x14ac:dyDescent="0.2">
      <c r="A23" s="150" t="s">
        <v>30</v>
      </c>
      <c r="B23" s="151" t="s">
        <v>13</v>
      </c>
      <c r="C23" s="152" t="s">
        <v>31</v>
      </c>
      <c r="D23" s="148">
        <v>3482595</v>
      </c>
      <c r="E23" s="148">
        <v>3241483.59</v>
      </c>
      <c r="F23" s="148">
        <f t="shared" si="0"/>
        <v>241111.41000000015</v>
      </c>
      <c r="G23" s="146"/>
    </row>
    <row r="24" spans="1:7" s="145" customFormat="1" ht="97.5" customHeight="1" x14ac:dyDescent="0.2">
      <c r="A24" s="150" t="s">
        <v>32</v>
      </c>
      <c r="B24" s="151" t="s">
        <v>13</v>
      </c>
      <c r="C24" s="152" t="s">
        <v>33</v>
      </c>
      <c r="D24" s="148">
        <v>1539165</v>
      </c>
      <c r="E24" s="148">
        <v>947708.06</v>
      </c>
      <c r="F24" s="148">
        <f t="shared" si="0"/>
        <v>591456.93999999994</v>
      </c>
      <c r="G24" s="146"/>
    </row>
    <row r="25" spans="1:7" s="145" customFormat="1" ht="87" customHeight="1" x14ac:dyDescent="0.2">
      <c r="A25" s="150" t="s">
        <v>34</v>
      </c>
      <c r="B25" s="151" t="s">
        <v>13</v>
      </c>
      <c r="C25" s="152" t="s">
        <v>35</v>
      </c>
      <c r="D25" s="148">
        <v>15478585</v>
      </c>
      <c r="E25" s="148">
        <v>5155389.1500000004</v>
      </c>
      <c r="F25" s="148">
        <f t="shared" si="0"/>
        <v>10323195.85</v>
      </c>
      <c r="G25" s="146"/>
    </row>
    <row r="26" spans="1:7" s="145" customFormat="1" ht="53.25" customHeight="1" x14ac:dyDescent="0.2">
      <c r="A26" s="150" t="s">
        <v>36</v>
      </c>
      <c r="B26" s="151" t="s">
        <v>13</v>
      </c>
      <c r="C26" s="152" t="s">
        <v>37</v>
      </c>
      <c r="D26" s="148">
        <v>58994255</v>
      </c>
      <c r="E26" s="148">
        <v>29184946.539999999</v>
      </c>
      <c r="F26" s="148">
        <f t="shared" si="0"/>
        <v>29809308.460000001</v>
      </c>
      <c r="G26" s="146"/>
    </row>
    <row r="27" spans="1:7" s="145" customFormat="1" ht="63.75" customHeight="1" x14ac:dyDescent="0.2">
      <c r="A27" s="150" t="s">
        <v>993</v>
      </c>
      <c r="B27" s="151" t="s">
        <v>13</v>
      </c>
      <c r="C27" s="152" t="s">
        <v>994</v>
      </c>
      <c r="D27" s="148">
        <v>5925</v>
      </c>
      <c r="E27" s="148">
        <v>2853.65</v>
      </c>
      <c r="F27" s="148">
        <f t="shared" si="0"/>
        <v>3071.35</v>
      </c>
      <c r="G27" s="146"/>
    </row>
    <row r="28" spans="1:7" s="145" customFormat="1" ht="30" customHeight="1" x14ac:dyDescent="0.2">
      <c r="A28" s="150" t="s">
        <v>38</v>
      </c>
      <c r="B28" s="151" t="s">
        <v>13</v>
      </c>
      <c r="C28" s="152" t="s">
        <v>39</v>
      </c>
      <c r="D28" s="148">
        <f>D29</f>
        <v>13770000</v>
      </c>
      <c r="E28" s="148">
        <f>E29</f>
        <v>5982513.75</v>
      </c>
      <c r="F28" s="148">
        <f t="shared" si="0"/>
        <v>7787486.25</v>
      </c>
      <c r="G28" s="146"/>
    </row>
    <row r="29" spans="1:7" s="145" customFormat="1" ht="29.25" customHeight="1" x14ac:dyDescent="0.2">
      <c r="A29" s="150" t="s">
        <v>40</v>
      </c>
      <c r="B29" s="151" t="s">
        <v>13</v>
      </c>
      <c r="C29" s="152" t="s">
        <v>41</v>
      </c>
      <c r="D29" s="148">
        <f>D30+D32+D34+D36</f>
        <v>13770000</v>
      </c>
      <c r="E29" s="148">
        <f>E30+E32+E34+E36</f>
        <v>5982513.75</v>
      </c>
      <c r="F29" s="148">
        <f t="shared" si="0"/>
        <v>7787486.25</v>
      </c>
      <c r="G29" s="146"/>
    </row>
    <row r="30" spans="1:7" s="145" customFormat="1" ht="62.25" customHeight="1" x14ac:dyDescent="0.2">
      <c r="A30" s="150" t="s">
        <v>42</v>
      </c>
      <c r="B30" s="151" t="s">
        <v>13</v>
      </c>
      <c r="C30" s="152" t="s">
        <v>43</v>
      </c>
      <c r="D30" s="148">
        <f>D31</f>
        <v>6640000</v>
      </c>
      <c r="E30" s="148">
        <f>E31</f>
        <v>3008995.59</v>
      </c>
      <c r="F30" s="148">
        <f t="shared" si="0"/>
        <v>3631004.41</v>
      </c>
      <c r="G30" s="146"/>
    </row>
    <row r="31" spans="1:7" s="145" customFormat="1" ht="92.25" customHeight="1" x14ac:dyDescent="0.2">
      <c r="A31" s="150" t="s">
        <v>44</v>
      </c>
      <c r="B31" s="151" t="s">
        <v>13</v>
      </c>
      <c r="C31" s="152" t="s">
        <v>45</v>
      </c>
      <c r="D31" s="148">
        <v>6640000</v>
      </c>
      <c r="E31" s="148">
        <v>3008995.59</v>
      </c>
      <c r="F31" s="148">
        <f t="shared" si="0"/>
        <v>3631004.41</v>
      </c>
      <c r="G31" s="146"/>
    </row>
    <row r="32" spans="1:7" s="145" customFormat="1" ht="73.5" customHeight="1" x14ac:dyDescent="0.2">
      <c r="A32" s="150" t="s">
        <v>46</v>
      </c>
      <c r="B32" s="151" t="s">
        <v>13</v>
      </c>
      <c r="C32" s="152" t="s">
        <v>47</v>
      </c>
      <c r="D32" s="148">
        <f>D33</f>
        <v>30000</v>
      </c>
      <c r="E32" s="148">
        <f>E33</f>
        <v>18528.09</v>
      </c>
      <c r="F32" s="148">
        <f t="shared" si="0"/>
        <v>11471.91</v>
      </c>
      <c r="G32" s="146"/>
    </row>
    <row r="33" spans="1:7" s="145" customFormat="1" ht="105" customHeight="1" x14ac:dyDescent="0.2">
      <c r="A33" s="150" t="s">
        <v>48</v>
      </c>
      <c r="B33" s="151" t="s">
        <v>13</v>
      </c>
      <c r="C33" s="152" t="s">
        <v>49</v>
      </c>
      <c r="D33" s="148">
        <v>30000</v>
      </c>
      <c r="E33" s="148">
        <v>18528.09</v>
      </c>
      <c r="F33" s="148">
        <f t="shared" si="0"/>
        <v>11471.91</v>
      </c>
      <c r="G33" s="146"/>
    </row>
    <row r="34" spans="1:7" s="145" customFormat="1" ht="62.25" customHeight="1" x14ac:dyDescent="0.2">
      <c r="A34" s="150" t="s">
        <v>50</v>
      </c>
      <c r="B34" s="151" t="s">
        <v>13</v>
      </c>
      <c r="C34" s="152" t="s">
        <v>51</v>
      </c>
      <c r="D34" s="148">
        <f>D35</f>
        <v>7100000</v>
      </c>
      <c r="E34" s="148">
        <f>E35</f>
        <v>3279005.09</v>
      </c>
      <c r="F34" s="148">
        <f t="shared" si="0"/>
        <v>3820994.91</v>
      </c>
      <c r="G34" s="146"/>
    </row>
    <row r="35" spans="1:7" s="145" customFormat="1" ht="94.5" customHeight="1" x14ac:dyDescent="0.2">
      <c r="A35" s="150" t="s">
        <v>52</v>
      </c>
      <c r="B35" s="151" t="s">
        <v>13</v>
      </c>
      <c r="C35" s="152" t="s">
        <v>53</v>
      </c>
      <c r="D35" s="148">
        <v>7100000</v>
      </c>
      <c r="E35" s="148">
        <v>3279005.09</v>
      </c>
      <c r="F35" s="148">
        <f t="shared" si="0"/>
        <v>3820994.91</v>
      </c>
      <c r="G35" s="146"/>
    </row>
    <row r="36" spans="1:7" s="145" customFormat="1" ht="57" customHeight="1" x14ac:dyDescent="0.2">
      <c r="A36" s="150" t="s">
        <v>54</v>
      </c>
      <c r="B36" s="151" t="s">
        <v>13</v>
      </c>
      <c r="C36" s="152" t="s">
        <v>55</v>
      </c>
      <c r="D36" s="148">
        <f>D37</f>
        <v>0</v>
      </c>
      <c r="E36" s="148">
        <f>E37</f>
        <v>-324015.02</v>
      </c>
      <c r="F36" s="148">
        <f t="shared" si="0"/>
        <v>324015.02</v>
      </c>
      <c r="G36" s="146"/>
    </row>
    <row r="37" spans="1:7" s="145" customFormat="1" ht="89.25" customHeight="1" x14ac:dyDescent="0.2">
      <c r="A37" s="150" t="s">
        <v>56</v>
      </c>
      <c r="B37" s="151" t="s">
        <v>13</v>
      </c>
      <c r="C37" s="152" t="s">
        <v>57</v>
      </c>
      <c r="D37" s="148">
        <v>0</v>
      </c>
      <c r="E37" s="148">
        <v>-324015.02</v>
      </c>
      <c r="F37" s="148">
        <f t="shared" si="0"/>
        <v>324015.02</v>
      </c>
      <c r="G37" s="146"/>
    </row>
    <row r="38" spans="1:7" s="145" customFormat="1" ht="17.25" customHeight="1" x14ac:dyDescent="0.2">
      <c r="A38" s="150" t="s">
        <v>58</v>
      </c>
      <c r="B38" s="151" t="s">
        <v>13</v>
      </c>
      <c r="C38" s="152" t="s">
        <v>59</v>
      </c>
      <c r="D38" s="148">
        <f>D39+D44+D46+D48</f>
        <v>5410000</v>
      </c>
      <c r="E38" s="148">
        <f>E39+E44+E46+E48</f>
        <v>7352139.6899999995</v>
      </c>
      <c r="F38" s="148">
        <v>0</v>
      </c>
      <c r="G38" s="146"/>
    </row>
    <row r="39" spans="1:7" s="145" customFormat="1" ht="30.75" customHeight="1" x14ac:dyDescent="0.2">
      <c r="A39" s="150" t="s">
        <v>60</v>
      </c>
      <c r="B39" s="151" t="s">
        <v>13</v>
      </c>
      <c r="C39" s="152" t="s">
        <v>61</v>
      </c>
      <c r="D39" s="148">
        <f>D40+D42</f>
        <v>925000</v>
      </c>
      <c r="E39" s="148">
        <f>E40+E42</f>
        <v>688949.69</v>
      </c>
      <c r="F39" s="148">
        <f t="shared" si="0"/>
        <v>236050.31000000006</v>
      </c>
      <c r="G39" s="146"/>
    </row>
    <row r="40" spans="1:7" s="145" customFormat="1" ht="29.25" customHeight="1" x14ac:dyDescent="0.2">
      <c r="A40" s="150" t="s">
        <v>62</v>
      </c>
      <c r="B40" s="151" t="s">
        <v>13</v>
      </c>
      <c r="C40" s="152" t="s">
        <v>63</v>
      </c>
      <c r="D40" s="148">
        <f>D41</f>
        <v>805000</v>
      </c>
      <c r="E40" s="148">
        <f>E41</f>
        <v>585880.61</v>
      </c>
      <c r="F40" s="148">
        <f t="shared" si="0"/>
        <v>219119.39</v>
      </c>
      <c r="G40" s="146"/>
    </row>
    <row r="41" spans="1:7" s="145" customFormat="1" ht="27.75" customHeight="1" x14ac:dyDescent="0.2">
      <c r="A41" s="150" t="s">
        <v>62</v>
      </c>
      <c r="B41" s="151" t="s">
        <v>13</v>
      </c>
      <c r="C41" s="152" t="s">
        <v>64</v>
      </c>
      <c r="D41" s="148">
        <v>805000</v>
      </c>
      <c r="E41" s="148">
        <v>585880.61</v>
      </c>
      <c r="F41" s="148">
        <f t="shared" si="0"/>
        <v>219119.39</v>
      </c>
      <c r="G41" s="146"/>
    </row>
    <row r="42" spans="1:7" s="145" customFormat="1" ht="39.75" customHeight="1" x14ac:dyDescent="0.2">
      <c r="A42" s="150" t="s">
        <v>65</v>
      </c>
      <c r="B42" s="151" t="s">
        <v>13</v>
      </c>
      <c r="C42" s="152" t="s">
        <v>66</v>
      </c>
      <c r="D42" s="148">
        <f>D43</f>
        <v>120000</v>
      </c>
      <c r="E42" s="148">
        <f>E43</f>
        <v>103069.08</v>
      </c>
      <c r="F42" s="148">
        <f t="shared" si="0"/>
        <v>16930.919999999998</v>
      </c>
      <c r="G42" s="146"/>
    </row>
    <row r="43" spans="1:7" s="145" customFormat="1" ht="52.5" customHeight="1" x14ac:dyDescent="0.2">
      <c r="A43" s="150" t="s">
        <v>67</v>
      </c>
      <c r="B43" s="151" t="s">
        <v>13</v>
      </c>
      <c r="C43" s="152" t="s">
        <v>68</v>
      </c>
      <c r="D43" s="148">
        <v>120000</v>
      </c>
      <c r="E43" s="148">
        <v>103069.08</v>
      </c>
      <c r="F43" s="148">
        <f t="shared" si="0"/>
        <v>16930.919999999998</v>
      </c>
      <c r="G43" s="146"/>
    </row>
    <row r="44" spans="1:7" s="145" customFormat="1" ht="32.25" customHeight="1" x14ac:dyDescent="0.2">
      <c r="A44" s="150" t="s">
        <v>69</v>
      </c>
      <c r="B44" s="151" t="s">
        <v>13</v>
      </c>
      <c r="C44" s="152" t="s">
        <v>70</v>
      </c>
      <c r="D44" s="148">
        <f>D45</f>
        <v>0</v>
      </c>
      <c r="E44" s="148">
        <f>E45</f>
        <v>45276</v>
      </c>
      <c r="F44" s="148">
        <v>0</v>
      </c>
      <c r="G44" s="146"/>
    </row>
    <row r="45" spans="1:7" s="145" customFormat="1" ht="27" customHeight="1" x14ac:dyDescent="0.2">
      <c r="A45" s="150" t="s">
        <v>69</v>
      </c>
      <c r="B45" s="151" t="s">
        <v>13</v>
      </c>
      <c r="C45" s="152" t="s">
        <v>71</v>
      </c>
      <c r="D45" s="148">
        <v>0</v>
      </c>
      <c r="E45" s="148">
        <v>45276</v>
      </c>
      <c r="F45" s="148">
        <v>0</v>
      </c>
      <c r="G45" s="146"/>
    </row>
    <row r="46" spans="1:7" s="145" customFormat="1" ht="20.25" customHeight="1" x14ac:dyDescent="0.2">
      <c r="A46" s="150" t="s">
        <v>72</v>
      </c>
      <c r="B46" s="151" t="s">
        <v>13</v>
      </c>
      <c r="C46" s="152" t="s">
        <v>73</v>
      </c>
      <c r="D46" s="148">
        <f>D47</f>
        <v>1189000</v>
      </c>
      <c r="E46" s="148">
        <f>E47</f>
        <v>2638437</v>
      </c>
      <c r="F46" s="148">
        <v>0</v>
      </c>
      <c r="G46" s="146"/>
    </row>
    <row r="47" spans="1:7" s="145" customFormat="1" ht="12.75" x14ac:dyDescent="0.2">
      <c r="A47" s="150" t="s">
        <v>72</v>
      </c>
      <c r="B47" s="151" t="s">
        <v>13</v>
      </c>
      <c r="C47" s="152" t="s">
        <v>74</v>
      </c>
      <c r="D47" s="148">
        <v>1189000</v>
      </c>
      <c r="E47" s="148">
        <v>2638437</v>
      </c>
      <c r="F47" s="148">
        <v>0</v>
      </c>
      <c r="G47" s="146"/>
    </row>
    <row r="48" spans="1:7" s="145" customFormat="1" ht="36" customHeight="1" x14ac:dyDescent="0.2">
      <c r="A48" s="150" t="s">
        <v>75</v>
      </c>
      <c r="B48" s="151" t="s">
        <v>13</v>
      </c>
      <c r="C48" s="152" t="s">
        <v>76</v>
      </c>
      <c r="D48" s="148">
        <f>D49</f>
        <v>3296000</v>
      </c>
      <c r="E48" s="148">
        <f>E49</f>
        <v>3979477</v>
      </c>
      <c r="F48" s="148">
        <v>0</v>
      </c>
      <c r="G48" s="146"/>
    </row>
    <row r="49" spans="1:7" s="145" customFormat="1" ht="42" customHeight="1" x14ac:dyDescent="0.2">
      <c r="A49" s="150" t="s">
        <v>77</v>
      </c>
      <c r="B49" s="151" t="s">
        <v>13</v>
      </c>
      <c r="C49" s="152" t="s">
        <v>78</v>
      </c>
      <c r="D49" s="148">
        <v>3296000</v>
      </c>
      <c r="E49" s="148">
        <v>3979477</v>
      </c>
      <c r="F49" s="148">
        <v>0</v>
      </c>
      <c r="G49" s="146"/>
    </row>
    <row r="50" spans="1:7" s="145" customFormat="1" ht="21.75" customHeight="1" x14ac:dyDescent="0.2">
      <c r="A50" s="150" t="s">
        <v>79</v>
      </c>
      <c r="B50" s="151" t="s">
        <v>13</v>
      </c>
      <c r="C50" s="152" t="s">
        <v>80</v>
      </c>
      <c r="D50" s="148">
        <f>D51+D53</f>
        <v>14279000</v>
      </c>
      <c r="E50" s="148">
        <f>E51+E53</f>
        <v>3959780.09</v>
      </c>
      <c r="F50" s="148">
        <f t="shared" si="0"/>
        <v>10319219.91</v>
      </c>
      <c r="G50" s="146"/>
    </row>
    <row r="51" spans="1:7" s="145" customFormat="1" ht="18" customHeight="1" x14ac:dyDescent="0.2">
      <c r="A51" s="150" t="s">
        <v>81</v>
      </c>
      <c r="B51" s="151" t="s">
        <v>13</v>
      </c>
      <c r="C51" s="152" t="s">
        <v>82</v>
      </c>
      <c r="D51" s="148">
        <f>D52</f>
        <v>3400000</v>
      </c>
      <c r="E51" s="148">
        <f>E52</f>
        <v>268219.32</v>
      </c>
      <c r="F51" s="148">
        <f t="shared" si="0"/>
        <v>3131780.68</v>
      </c>
      <c r="G51" s="146"/>
    </row>
    <row r="52" spans="1:7" s="145" customFormat="1" ht="39.75" customHeight="1" x14ac:dyDescent="0.2">
      <c r="A52" s="150" t="s">
        <v>83</v>
      </c>
      <c r="B52" s="151" t="s">
        <v>13</v>
      </c>
      <c r="C52" s="152" t="s">
        <v>84</v>
      </c>
      <c r="D52" s="148">
        <v>3400000</v>
      </c>
      <c r="E52" s="148">
        <v>268219.32</v>
      </c>
      <c r="F52" s="148">
        <f t="shared" si="0"/>
        <v>3131780.68</v>
      </c>
      <c r="G52" s="146"/>
    </row>
    <row r="53" spans="1:7" s="145" customFormat="1" ht="20.25" customHeight="1" x14ac:dyDescent="0.2">
      <c r="A53" s="150" t="s">
        <v>85</v>
      </c>
      <c r="B53" s="151" t="s">
        <v>13</v>
      </c>
      <c r="C53" s="152" t="s">
        <v>86</v>
      </c>
      <c r="D53" s="148">
        <f>D54+D56</f>
        <v>10879000</v>
      </c>
      <c r="E53" s="148">
        <f>E54+E56</f>
        <v>3691560.77</v>
      </c>
      <c r="F53" s="148">
        <f t="shared" si="0"/>
        <v>7187439.2300000004</v>
      </c>
      <c r="G53" s="146"/>
    </row>
    <row r="54" spans="1:7" s="145" customFormat="1" ht="16.5" customHeight="1" x14ac:dyDescent="0.2">
      <c r="A54" s="150" t="s">
        <v>87</v>
      </c>
      <c r="B54" s="151" t="s">
        <v>13</v>
      </c>
      <c r="C54" s="152" t="s">
        <v>88</v>
      </c>
      <c r="D54" s="148">
        <f>D55</f>
        <v>7879000</v>
      </c>
      <c r="E54" s="148">
        <f>E55</f>
        <v>3439069.45</v>
      </c>
      <c r="F54" s="148">
        <f t="shared" si="0"/>
        <v>4439930.55</v>
      </c>
      <c r="G54" s="146"/>
    </row>
    <row r="55" spans="1:7" s="145" customFormat="1" ht="32.25" customHeight="1" x14ac:dyDescent="0.2">
      <c r="A55" s="150" t="s">
        <v>89</v>
      </c>
      <c r="B55" s="151" t="s">
        <v>13</v>
      </c>
      <c r="C55" s="152" t="s">
        <v>90</v>
      </c>
      <c r="D55" s="148">
        <v>7879000</v>
      </c>
      <c r="E55" s="148">
        <v>3439069.45</v>
      </c>
      <c r="F55" s="148">
        <f t="shared" si="0"/>
        <v>4439930.55</v>
      </c>
      <c r="G55" s="146"/>
    </row>
    <row r="56" spans="1:7" s="145" customFormat="1" ht="19.5" customHeight="1" x14ac:dyDescent="0.2">
      <c r="A56" s="150" t="s">
        <v>91</v>
      </c>
      <c r="B56" s="151" t="s">
        <v>13</v>
      </c>
      <c r="C56" s="152" t="s">
        <v>92</v>
      </c>
      <c r="D56" s="148">
        <f>D57</f>
        <v>3000000</v>
      </c>
      <c r="E56" s="148">
        <f>E57</f>
        <v>252491.32</v>
      </c>
      <c r="F56" s="148">
        <f t="shared" si="0"/>
        <v>2747508.68</v>
      </c>
      <c r="G56" s="146"/>
    </row>
    <row r="57" spans="1:7" s="145" customFormat="1" ht="30" customHeight="1" x14ac:dyDescent="0.2">
      <c r="A57" s="150" t="s">
        <v>93</v>
      </c>
      <c r="B57" s="151" t="s">
        <v>13</v>
      </c>
      <c r="C57" s="152" t="s">
        <v>94</v>
      </c>
      <c r="D57" s="148">
        <v>3000000</v>
      </c>
      <c r="E57" s="148">
        <v>252491.32</v>
      </c>
      <c r="F57" s="148">
        <f t="shared" si="0"/>
        <v>2747508.68</v>
      </c>
      <c r="G57" s="146"/>
    </row>
    <row r="58" spans="1:7" s="145" customFormat="1" ht="21" customHeight="1" x14ac:dyDescent="0.2">
      <c r="A58" s="150" t="s">
        <v>95</v>
      </c>
      <c r="B58" s="151" t="s">
        <v>13</v>
      </c>
      <c r="C58" s="152" t="s">
        <v>96</v>
      </c>
      <c r="D58" s="148">
        <f>D59+D61+D63</f>
        <v>2500000</v>
      </c>
      <c r="E58" s="148">
        <f>E59+E61+E63</f>
        <v>4744286.28</v>
      </c>
      <c r="F58" s="148">
        <v>0</v>
      </c>
      <c r="G58" s="146"/>
    </row>
    <row r="59" spans="1:7" s="145" customFormat="1" ht="28.5" customHeight="1" x14ac:dyDescent="0.2">
      <c r="A59" s="150" t="s">
        <v>97</v>
      </c>
      <c r="B59" s="151" t="s">
        <v>13</v>
      </c>
      <c r="C59" s="152" t="s">
        <v>98</v>
      </c>
      <c r="D59" s="148">
        <f>D60</f>
        <v>2500000</v>
      </c>
      <c r="E59" s="148">
        <f>E60</f>
        <v>4737686.28</v>
      </c>
      <c r="F59" s="148">
        <v>0</v>
      </c>
      <c r="G59" s="146"/>
    </row>
    <row r="60" spans="1:7" s="145" customFormat="1" ht="39.75" customHeight="1" x14ac:dyDescent="0.2">
      <c r="A60" s="150" t="s">
        <v>99</v>
      </c>
      <c r="B60" s="151" t="s">
        <v>13</v>
      </c>
      <c r="C60" s="152" t="s">
        <v>100</v>
      </c>
      <c r="D60" s="148">
        <v>2500000</v>
      </c>
      <c r="E60" s="148">
        <v>4737686.28</v>
      </c>
      <c r="F60" s="148">
        <v>0</v>
      </c>
      <c r="G60" s="146"/>
    </row>
    <row r="61" spans="1:7" s="145" customFormat="1" ht="42.75" customHeight="1" x14ac:dyDescent="0.2">
      <c r="A61" s="150" t="s">
        <v>101</v>
      </c>
      <c r="B61" s="151" t="s">
        <v>13</v>
      </c>
      <c r="C61" s="152" t="s">
        <v>102</v>
      </c>
      <c r="D61" s="148">
        <f>D62</f>
        <v>0</v>
      </c>
      <c r="E61" s="148">
        <f>E62</f>
        <v>1600</v>
      </c>
      <c r="F61" s="148">
        <v>0</v>
      </c>
      <c r="G61" s="146"/>
    </row>
    <row r="62" spans="1:7" s="145" customFormat="1" ht="55.5" customHeight="1" x14ac:dyDescent="0.2">
      <c r="A62" s="150" t="s">
        <v>103</v>
      </c>
      <c r="B62" s="151" t="s">
        <v>13</v>
      </c>
      <c r="C62" s="152" t="s">
        <v>104</v>
      </c>
      <c r="D62" s="148">
        <v>0</v>
      </c>
      <c r="E62" s="148">
        <v>1600</v>
      </c>
      <c r="F62" s="148">
        <v>0</v>
      </c>
      <c r="G62" s="146"/>
    </row>
    <row r="63" spans="1:7" s="145" customFormat="1" ht="41.25" customHeight="1" x14ac:dyDescent="0.2">
      <c r="A63" s="150" t="s">
        <v>989</v>
      </c>
      <c r="B63" s="151" t="s">
        <v>13</v>
      </c>
      <c r="C63" s="152" t="s">
        <v>990</v>
      </c>
      <c r="D63" s="148">
        <f>D64</f>
        <v>0</v>
      </c>
      <c r="E63" s="148">
        <f>E64</f>
        <v>5000</v>
      </c>
      <c r="F63" s="148">
        <v>0</v>
      </c>
      <c r="G63" s="146"/>
    </row>
    <row r="64" spans="1:7" s="145" customFormat="1" ht="37.5" customHeight="1" x14ac:dyDescent="0.2">
      <c r="A64" s="150" t="s">
        <v>991</v>
      </c>
      <c r="B64" s="151" t="s">
        <v>13</v>
      </c>
      <c r="C64" s="152" t="s">
        <v>992</v>
      </c>
      <c r="D64" s="148">
        <v>0</v>
      </c>
      <c r="E64" s="148">
        <v>5000</v>
      </c>
      <c r="F64" s="148">
        <v>0</v>
      </c>
      <c r="G64" s="146"/>
    </row>
    <row r="65" spans="1:7" s="145" customFormat="1" ht="41.25" customHeight="1" x14ac:dyDescent="0.2">
      <c r="A65" s="150" t="s">
        <v>105</v>
      </c>
      <c r="B65" s="151" t="s">
        <v>13</v>
      </c>
      <c r="C65" s="152" t="s">
        <v>106</v>
      </c>
      <c r="D65" s="148">
        <f>D66+D78</f>
        <v>14000000</v>
      </c>
      <c r="E65" s="148">
        <f>E66+E78+E75</f>
        <v>10115688.959999999</v>
      </c>
      <c r="F65" s="148">
        <f t="shared" si="0"/>
        <v>3884311.040000001</v>
      </c>
      <c r="G65" s="146"/>
    </row>
    <row r="66" spans="1:7" s="145" customFormat="1" ht="65.25" customHeight="1" x14ac:dyDescent="0.2">
      <c r="A66" s="150" t="s">
        <v>107</v>
      </c>
      <c r="B66" s="151" t="s">
        <v>13</v>
      </c>
      <c r="C66" s="152" t="s">
        <v>108</v>
      </c>
      <c r="D66" s="148">
        <f>D67+D69+D71+D73+D75</f>
        <v>13904700</v>
      </c>
      <c r="E66" s="148">
        <f>E67+E69+E71+E73</f>
        <v>9888102.7400000002</v>
      </c>
      <c r="F66" s="148">
        <f t="shared" si="0"/>
        <v>4016597.26</v>
      </c>
      <c r="G66" s="146"/>
    </row>
    <row r="67" spans="1:7" s="145" customFormat="1" ht="52.5" customHeight="1" x14ac:dyDescent="0.2">
      <c r="A67" s="150" t="s">
        <v>109</v>
      </c>
      <c r="B67" s="151" t="s">
        <v>13</v>
      </c>
      <c r="C67" s="152" t="s">
        <v>110</v>
      </c>
      <c r="D67" s="148">
        <f>D68</f>
        <v>9600000</v>
      </c>
      <c r="E67" s="148">
        <f>E68</f>
        <v>5619321.3600000003</v>
      </c>
      <c r="F67" s="148">
        <f t="shared" si="0"/>
        <v>3980678.6399999997</v>
      </c>
      <c r="G67" s="146"/>
    </row>
    <row r="68" spans="1:7" s="145" customFormat="1" ht="69.75" customHeight="1" x14ac:dyDescent="0.2">
      <c r="A68" s="150" t="s">
        <v>111</v>
      </c>
      <c r="B68" s="151" t="s">
        <v>13</v>
      </c>
      <c r="C68" s="152" t="s">
        <v>112</v>
      </c>
      <c r="D68" s="148">
        <v>9600000</v>
      </c>
      <c r="E68" s="148">
        <v>5619321.3600000003</v>
      </c>
      <c r="F68" s="148">
        <f t="shared" si="0"/>
        <v>3980678.6399999997</v>
      </c>
      <c r="G68" s="146"/>
    </row>
    <row r="69" spans="1:7" s="145" customFormat="1" ht="63.75" customHeight="1" x14ac:dyDescent="0.2">
      <c r="A69" s="150" t="s">
        <v>113</v>
      </c>
      <c r="B69" s="151" t="s">
        <v>13</v>
      </c>
      <c r="C69" s="152" t="s">
        <v>114</v>
      </c>
      <c r="D69" s="148">
        <f>D70</f>
        <v>1900000</v>
      </c>
      <c r="E69" s="148">
        <f>E70</f>
        <v>1491518.4</v>
      </c>
      <c r="F69" s="148">
        <f t="shared" si="0"/>
        <v>408481.60000000009</v>
      </c>
      <c r="G69" s="146"/>
    </row>
    <row r="70" spans="1:7" s="145" customFormat="1" ht="70.5" customHeight="1" x14ac:dyDescent="0.2">
      <c r="A70" s="150" t="s">
        <v>115</v>
      </c>
      <c r="B70" s="151" t="s">
        <v>13</v>
      </c>
      <c r="C70" s="152" t="s">
        <v>116</v>
      </c>
      <c r="D70" s="148">
        <v>1900000</v>
      </c>
      <c r="E70" s="148">
        <v>1491518.4</v>
      </c>
      <c r="F70" s="148">
        <f t="shared" si="0"/>
        <v>408481.60000000009</v>
      </c>
      <c r="G70" s="146"/>
    </row>
    <row r="71" spans="1:7" s="145" customFormat="1" ht="66" customHeight="1" x14ac:dyDescent="0.2">
      <c r="A71" s="150" t="s">
        <v>117</v>
      </c>
      <c r="B71" s="151" t="s">
        <v>13</v>
      </c>
      <c r="C71" s="152" t="s">
        <v>118</v>
      </c>
      <c r="D71" s="148">
        <f>D72</f>
        <v>120000</v>
      </c>
      <c r="E71" s="148">
        <f>E72</f>
        <v>50000</v>
      </c>
      <c r="F71" s="148">
        <f t="shared" si="0"/>
        <v>70000</v>
      </c>
      <c r="G71" s="146"/>
    </row>
    <row r="72" spans="1:7" s="145" customFormat="1" ht="55.5" customHeight="1" x14ac:dyDescent="0.2">
      <c r="A72" s="150" t="s">
        <v>119</v>
      </c>
      <c r="B72" s="151" t="s">
        <v>13</v>
      </c>
      <c r="C72" s="152" t="s">
        <v>120</v>
      </c>
      <c r="D72" s="148">
        <v>120000</v>
      </c>
      <c r="E72" s="148">
        <v>50000</v>
      </c>
      <c r="F72" s="148">
        <f t="shared" si="0"/>
        <v>70000</v>
      </c>
      <c r="G72" s="146"/>
    </row>
    <row r="73" spans="1:7" s="145" customFormat="1" ht="38.25" customHeight="1" x14ac:dyDescent="0.2">
      <c r="A73" s="150" t="s">
        <v>121</v>
      </c>
      <c r="B73" s="151" t="s">
        <v>13</v>
      </c>
      <c r="C73" s="152" t="s">
        <v>122</v>
      </c>
      <c r="D73" s="148">
        <f>D74</f>
        <v>2284700</v>
      </c>
      <c r="E73" s="148">
        <f>E74</f>
        <v>2727262.98</v>
      </c>
      <c r="F73" s="148">
        <v>0</v>
      </c>
      <c r="G73" s="146"/>
    </row>
    <row r="74" spans="1:7" s="145" customFormat="1" ht="31.5" customHeight="1" x14ac:dyDescent="0.2">
      <c r="A74" s="150" t="s">
        <v>123</v>
      </c>
      <c r="B74" s="151" t="s">
        <v>13</v>
      </c>
      <c r="C74" s="152" t="s">
        <v>124</v>
      </c>
      <c r="D74" s="148">
        <v>2284700</v>
      </c>
      <c r="E74" s="148">
        <v>2727262.98</v>
      </c>
      <c r="F74" s="148">
        <v>0</v>
      </c>
      <c r="G74" s="146"/>
    </row>
    <row r="75" spans="1:7" s="145" customFormat="1" ht="45.75" customHeight="1" x14ac:dyDescent="0.2">
      <c r="A75" s="150" t="s">
        <v>125</v>
      </c>
      <c r="B75" s="151" t="s">
        <v>13</v>
      </c>
      <c r="C75" s="152" t="s">
        <v>126</v>
      </c>
      <c r="D75" s="148">
        <f>D76</f>
        <v>0</v>
      </c>
      <c r="E75" s="148">
        <f>E76</f>
        <v>1.43</v>
      </c>
      <c r="F75" s="148">
        <v>0</v>
      </c>
      <c r="G75" s="146"/>
    </row>
    <row r="76" spans="1:7" s="145" customFormat="1" ht="69.75" customHeight="1" x14ac:dyDescent="0.2">
      <c r="A76" s="150" t="s">
        <v>127</v>
      </c>
      <c r="B76" s="151" t="s">
        <v>13</v>
      </c>
      <c r="C76" s="152" t="s">
        <v>128</v>
      </c>
      <c r="D76" s="148">
        <f>D77</f>
        <v>0</v>
      </c>
      <c r="E76" s="148">
        <f>E77</f>
        <v>1.43</v>
      </c>
      <c r="F76" s="148">
        <v>0</v>
      </c>
      <c r="G76" s="146"/>
    </row>
    <row r="77" spans="1:7" s="145" customFormat="1" ht="113.25" customHeight="1" x14ac:dyDescent="0.2">
      <c r="A77" s="150" t="s">
        <v>129</v>
      </c>
      <c r="B77" s="151" t="s">
        <v>13</v>
      </c>
      <c r="C77" s="152" t="s">
        <v>130</v>
      </c>
      <c r="D77" s="148">
        <v>0</v>
      </c>
      <c r="E77" s="148">
        <v>1.43</v>
      </c>
      <c r="F77" s="148">
        <v>0</v>
      </c>
      <c r="G77" s="146"/>
    </row>
    <row r="78" spans="1:7" s="145" customFormat="1" ht="71.25" customHeight="1" x14ac:dyDescent="0.2">
      <c r="A78" s="150" t="s">
        <v>131</v>
      </c>
      <c r="B78" s="151" t="s">
        <v>13</v>
      </c>
      <c r="C78" s="152" t="s">
        <v>132</v>
      </c>
      <c r="D78" s="148">
        <f>D79</f>
        <v>95300</v>
      </c>
      <c r="E78" s="148">
        <f>E79</f>
        <v>227584.79</v>
      </c>
      <c r="F78" s="148">
        <v>0</v>
      </c>
      <c r="G78" s="146"/>
    </row>
    <row r="79" spans="1:7" s="145" customFormat="1" ht="69" customHeight="1" x14ac:dyDescent="0.2">
      <c r="A79" s="150" t="s">
        <v>133</v>
      </c>
      <c r="B79" s="151" t="s">
        <v>13</v>
      </c>
      <c r="C79" s="152" t="s">
        <v>134</v>
      </c>
      <c r="D79" s="148">
        <f>D80</f>
        <v>95300</v>
      </c>
      <c r="E79" s="148">
        <f>E80</f>
        <v>227584.79</v>
      </c>
      <c r="F79" s="148">
        <v>0</v>
      </c>
      <c r="G79" s="146"/>
    </row>
    <row r="80" spans="1:7" s="145" customFormat="1" ht="69" customHeight="1" x14ac:dyDescent="0.2">
      <c r="A80" s="150" t="s">
        <v>135</v>
      </c>
      <c r="B80" s="151" t="s">
        <v>13</v>
      </c>
      <c r="C80" s="152" t="s">
        <v>136</v>
      </c>
      <c r="D80" s="148">
        <v>95300</v>
      </c>
      <c r="E80" s="148">
        <v>227584.79</v>
      </c>
      <c r="F80" s="148">
        <v>0</v>
      </c>
      <c r="G80" s="146"/>
    </row>
    <row r="81" spans="1:7" s="145" customFormat="1" ht="23.25" customHeight="1" x14ac:dyDescent="0.2">
      <c r="A81" s="150" t="s">
        <v>137</v>
      </c>
      <c r="B81" s="151" t="s">
        <v>13</v>
      </c>
      <c r="C81" s="152" t="s">
        <v>138</v>
      </c>
      <c r="D81" s="148">
        <f>D82</f>
        <v>675000</v>
      </c>
      <c r="E81" s="148">
        <f>E82</f>
        <v>675007.78</v>
      </c>
      <c r="F81" s="148">
        <v>0</v>
      </c>
      <c r="G81" s="146"/>
    </row>
    <row r="82" spans="1:7" s="145" customFormat="1" ht="21" customHeight="1" x14ac:dyDescent="0.2">
      <c r="A82" s="150" t="s">
        <v>139</v>
      </c>
      <c r="B82" s="151" t="s">
        <v>13</v>
      </c>
      <c r="C82" s="152" t="s">
        <v>140</v>
      </c>
      <c r="D82" s="148">
        <f>D83+D84+D85</f>
        <v>675000</v>
      </c>
      <c r="E82" s="148">
        <f>E83+E84+E85</f>
        <v>675007.78</v>
      </c>
      <c r="F82" s="148">
        <v>0</v>
      </c>
      <c r="G82" s="146"/>
    </row>
    <row r="83" spans="1:7" s="145" customFormat="1" ht="27.75" customHeight="1" x14ac:dyDescent="0.2">
      <c r="A83" s="150" t="s">
        <v>141</v>
      </c>
      <c r="B83" s="151" t="s">
        <v>13</v>
      </c>
      <c r="C83" s="152" t="s">
        <v>142</v>
      </c>
      <c r="D83" s="148">
        <v>640000</v>
      </c>
      <c r="E83" s="148">
        <v>651049.56999999995</v>
      </c>
      <c r="F83" s="148">
        <v>0</v>
      </c>
      <c r="G83" s="146"/>
    </row>
    <row r="84" spans="1:7" s="145" customFormat="1" ht="20.25" customHeight="1" x14ac:dyDescent="0.2">
      <c r="A84" s="150" t="s">
        <v>143</v>
      </c>
      <c r="B84" s="151" t="s">
        <v>13</v>
      </c>
      <c r="C84" s="152" t="s">
        <v>144</v>
      </c>
      <c r="D84" s="148">
        <v>1000</v>
      </c>
      <c r="E84" s="148">
        <v>688.81</v>
      </c>
      <c r="F84" s="148">
        <f t="shared" ref="F84:F143" si="1">D84-E84</f>
        <v>311.19000000000005</v>
      </c>
      <c r="G84" s="146"/>
    </row>
    <row r="85" spans="1:7" s="145" customFormat="1" ht="19.5" customHeight="1" x14ac:dyDescent="0.2">
      <c r="A85" s="150" t="s">
        <v>145</v>
      </c>
      <c r="B85" s="151" t="s">
        <v>13</v>
      </c>
      <c r="C85" s="152" t="s">
        <v>146</v>
      </c>
      <c r="D85" s="148">
        <f>D86</f>
        <v>34000</v>
      </c>
      <c r="E85" s="148">
        <f>E86</f>
        <v>23269.4</v>
      </c>
      <c r="F85" s="148">
        <f t="shared" si="1"/>
        <v>10730.599999999999</v>
      </c>
      <c r="G85" s="146"/>
    </row>
    <row r="86" spans="1:7" s="145" customFormat="1" ht="16.5" customHeight="1" x14ac:dyDescent="0.2">
      <c r="A86" s="150" t="s">
        <v>147</v>
      </c>
      <c r="B86" s="151" t="s">
        <v>13</v>
      </c>
      <c r="C86" s="152" t="s">
        <v>148</v>
      </c>
      <c r="D86" s="148">
        <v>34000</v>
      </c>
      <c r="E86" s="148">
        <v>23269.4</v>
      </c>
      <c r="F86" s="148">
        <f t="shared" si="1"/>
        <v>10730.599999999999</v>
      </c>
      <c r="G86" s="146"/>
    </row>
    <row r="87" spans="1:7" s="145" customFormat="1" ht="28.5" customHeight="1" x14ac:dyDescent="0.2">
      <c r="A87" s="150" t="s">
        <v>149</v>
      </c>
      <c r="B87" s="151" t="s">
        <v>13</v>
      </c>
      <c r="C87" s="152" t="s">
        <v>150</v>
      </c>
      <c r="D87" s="148">
        <f>D88+D91</f>
        <v>4260000</v>
      </c>
      <c r="E87" s="148">
        <f>E88+E91</f>
        <v>2426006.1100000003</v>
      </c>
      <c r="F87" s="148">
        <f t="shared" si="1"/>
        <v>1833993.8899999997</v>
      </c>
      <c r="G87" s="146"/>
    </row>
    <row r="88" spans="1:7" s="145" customFormat="1" ht="20.25" customHeight="1" x14ac:dyDescent="0.2">
      <c r="A88" s="150" t="s">
        <v>151</v>
      </c>
      <c r="B88" s="151" t="s">
        <v>13</v>
      </c>
      <c r="C88" s="152" t="s">
        <v>152</v>
      </c>
      <c r="D88" s="148">
        <f>D89</f>
        <v>1900000</v>
      </c>
      <c r="E88" s="148">
        <f>E89</f>
        <v>1153060</v>
      </c>
      <c r="F88" s="148">
        <f t="shared" si="1"/>
        <v>746940</v>
      </c>
      <c r="G88" s="146"/>
    </row>
    <row r="89" spans="1:7" s="145" customFormat="1" ht="17.25" customHeight="1" x14ac:dyDescent="0.2">
      <c r="A89" s="150" t="s">
        <v>153</v>
      </c>
      <c r="B89" s="151" t="s">
        <v>13</v>
      </c>
      <c r="C89" s="152" t="s">
        <v>154</v>
      </c>
      <c r="D89" s="148">
        <f>D90</f>
        <v>1900000</v>
      </c>
      <c r="E89" s="148">
        <f>E90</f>
        <v>1153060</v>
      </c>
      <c r="F89" s="148">
        <f t="shared" si="1"/>
        <v>746940</v>
      </c>
      <c r="G89" s="146"/>
    </row>
    <row r="90" spans="1:7" s="145" customFormat="1" ht="27" customHeight="1" x14ac:dyDescent="0.2">
      <c r="A90" s="150" t="s">
        <v>155</v>
      </c>
      <c r="B90" s="151" t="s">
        <v>13</v>
      </c>
      <c r="C90" s="152" t="s">
        <v>156</v>
      </c>
      <c r="D90" s="148">
        <v>1900000</v>
      </c>
      <c r="E90" s="148">
        <v>1153060</v>
      </c>
      <c r="F90" s="148">
        <f t="shared" si="1"/>
        <v>746940</v>
      </c>
      <c r="G90" s="146"/>
    </row>
    <row r="91" spans="1:7" s="145" customFormat="1" ht="21.75" customHeight="1" x14ac:dyDescent="0.2">
      <c r="A91" s="150" t="s">
        <v>157</v>
      </c>
      <c r="B91" s="151" t="s">
        <v>13</v>
      </c>
      <c r="C91" s="152" t="s">
        <v>158</v>
      </c>
      <c r="D91" s="148">
        <f>D92</f>
        <v>2360000</v>
      </c>
      <c r="E91" s="148">
        <f>E92</f>
        <v>1272946.1100000001</v>
      </c>
      <c r="F91" s="148">
        <f t="shared" si="1"/>
        <v>1087053.8899999999</v>
      </c>
      <c r="G91" s="146"/>
    </row>
    <row r="92" spans="1:7" s="145" customFormat="1" ht="20.25" customHeight="1" x14ac:dyDescent="0.2">
      <c r="A92" s="150" t="s">
        <v>159</v>
      </c>
      <c r="B92" s="151" t="s">
        <v>13</v>
      </c>
      <c r="C92" s="152" t="s">
        <v>160</v>
      </c>
      <c r="D92" s="148">
        <f>D93</f>
        <v>2360000</v>
      </c>
      <c r="E92" s="148">
        <f>E93</f>
        <v>1272946.1100000001</v>
      </c>
      <c r="F92" s="148">
        <f t="shared" si="1"/>
        <v>1087053.8899999999</v>
      </c>
      <c r="G92" s="146"/>
    </row>
    <row r="93" spans="1:7" s="145" customFormat="1" ht="28.5" customHeight="1" x14ac:dyDescent="0.2">
      <c r="A93" s="150" t="s">
        <v>161</v>
      </c>
      <c r="B93" s="151" t="s">
        <v>13</v>
      </c>
      <c r="C93" s="152" t="s">
        <v>162</v>
      </c>
      <c r="D93" s="148">
        <v>2360000</v>
      </c>
      <c r="E93" s="148">
        <v>1272946.1100000001</v>
      </c>
      <c r="F93" s="148">
        <f t="shared" si="1"/>
        <v>1087053.8899999999</v>
      </c>
      <c r="G93" s="146"/>
    </row>
    <row r="94" spans="1:7" s="145" customFormat="1" ht="27.75" customHeight="1" x14ac:dyDescent="0.2">
      <c r="A94" s="150" t="s">
        <v>163</v>
      </c>
      <c r="B94" s="151" t="s">
        <v>13</v>
      </c>
      <c r="C94" s="152" t="s">
        <v>164</v>
      </c>
      <c r="D94" s="148">
        <f>D95</f>
        <v>648000</v>
      </c>
      <c r="E94" s="148">
        <f>E95</f>
        <v>726316.83</v>
      </c>
      <c r="F94" s="148">
        <v>0</v>
      </c>
      <c r="G94" s="146"/>
    </row>
    <row r="95" spans="1:7" s="145" customFormat="1" ht="27" customHeight="1" x14ac:dyDescent="0.2">
      <c r="A95" s="150" t="s">
        <v>165</v>
      </c>
      <c r="B95" s="151" t="s">
        <v>13</v>
      </c>
      <c r="C95" s="152" t="s">
        <v>166</v>
      </c>
      <c r="D95" s="148">
        <f>D96+D98</f>
        <v>648000</v>
      </c>
      <c r="E95" s="148">
        <f>E96+E98</f>
        <v>726316.83</v>
      </c>
      <c r="F95" s="148">
        <v>0</v>
      </c>
      <c r="G95" s="146"/>
    </row>
    <row r="96" spans="1:7" s="145" customFormat="1" ht="25.5" customHeight="1" x14ac:dyDescent="0.2">
      <c r="A96" s="150" t="s">
        <v>167</v>
      </c>
      <c r="B96" s="151" t="s">
        <v>13</v>
      </c>
      <c r="C96" s="152" t="s">
        <v>168</v>
      </c>
      <c r="D96" s="148">
        <f>D97</f>
        <v>200000</v>
      </c>
      <c r="E96" s="148">
        <f>E97</f>
        <v>275881.48</v>
      </c>
      <c r="F96" s="148">
        <v>0</v>
      </c>
      <c r="G96" s="146"/>
    </row>
    <row r="97" spans="1:7" s="145" customFormat="1" ht="39.75" customHeight="1" x14ac:dyDescent="0.2">
      <c r="A97" s="150" t="s">
        <v>169</v>
      </c>
      <c r="B97" s="151" t="s">
        <v>13</v>
      </c>
      <c r="C97" s="152" t="s">
        <v>170</v>
      </c>
      <c r="D97" s="148">
        <v>200000</v>
      </c>
      <c r="E97" s="148">
        <v>275881.48</v>
      </c>
      <c r="F97" s="148">
        <v>0</v>
      </c>
      <c r="G97" s="146"/>
    </row>
    <row r="98" spans="1:7" s="145" customFormat="1" ht="39.75" customHeight="1" x14ac:dyDescent="0.2">
      <c r="A98" s="150" t="s">
        <v>171</v>
      </c>
      <c r="B98" s="151" t="s">
        <v>13</v>
      </c>
      <c r="C98" s="152" t="s">
        <v>172</v>
      </c>
      <c r="D98" s="148">
        <f>D99</f>
        <v>448000</v>
      </c>
      <c r="E98" s="148">
        <f>E99</f>
        <v>450435.35</v>
      </c>
      <c r="F98" s="148">
        <v>0</v>
      </c>
      <c r="G98" s="146"/>
    </row>
    <row r="99" spans="1:7" s="145" customFormat="1" ht="39.75" customHeight="1" x14ac:dyDescent="0.2">
      <c r="A99" s="150" t="s">
        <v>173</v>
      </c>
      <c r="B99" s="151" t="s">
        <v>13</v>
      </c>
      <c r="C99" s="152" t="s">
        <v>174</v>
      </c>
      <c r="D99" s="148">
        <v>448000</v>
      </c>
      <c r="E99" s="148">
        <v>450435.35</v>
      </c>
      <c r="F99" s="148">
        <v>0</v>
      </c>
      <c r="G99" s="146"/>
    </row>
    <row r="100" spans="1:7" s="145" customFormat="1" ht="17.25" customHeight="1" x14ac:dyDescent="0.2">
      <c r="A100" s="150" t="s">
        <v>175</v>
      </c>
      <c r="B100" s="151" t="s">
        <v>13</v>
      </c>
      <c r="C100" s="152" t="s">
        <v>176</v>
      </c>
      <c r="D100" s="148">
        <f>D101+D130+D132+D138+D135</f>
        <v>170000</v>
      </c>
      <c r="E100" s="148">
        <f>E101+E130+E132+E138+E135</f>
        <v>842142.62999999989</v>
      </c>
      <c r="F100" s="148">
        <v>0</v>
      </c>
      <c r="G100" s="146"/>
    </row>
    <row r="101" spans="1:7" s="145" customFormat="1" ht="27" customHeight="1" x14ac:dyDescent="0.2">
      <c r="A101" s="150" t="s">
        <v>177</v>
      </c>
      <c r="B101" s="151" t="s">
        <v>13</v>
      </c>
      <c r="C101" s="152" t="s">
        <v>178</v>
      </c>
      <c r="D101" s="148">
        <f>D102+D104+D106+D108+D110+D112+D114+D116+D118+D120+D122+D124+D126+D128</f>
        <v>120000</v>
      </c>
      <c r="E101" s="148">
        <f>E102+E104+E106+E108+E110+E112+E114+E116+E118+E120+E122+E124+E126+E128</f>
        <v>505820.55</v>
      </c>
      <c r="F101" s="148">
        <v>0</v>
      </c>
      <c r="G101" s="146"/>
    </row>
    <row r="102" spans="1:7" s="145" customFormat="1" ht="51" customHeight="1" x14ac:dyDescent="0.2">
      <c r="A102" s="150" t="s">
        <v>179</v>
      </c>
      <c r="B102" s="151" t="s">
        <v>13</v>
      </c>
      <c r="C102" s="152" t="s">
        <v>180</v>
      </c>
      <c r="D102" s="148">
        <f>D103</f>
        <v>7000</v>
      </c>
      <c r="E102" s="148">
        <f>E103</f>
        <v>3482.39</v>
      </c>
      <c r="F102" s="148">
        <f t="shared" si="1"/>
        <v>3517.61</v>
      </c>
      <c r="G102" s="146"/>
    </row>
    <row r="103" spans="1:7" s="145" customFormat="1" ht="70.5" customHeight="1" x14ac:dyDescent="0.2">
      <c r="A103" s="150" t="s">
        <v>181</v>
      </c>
      <c r="B103" s="151" t="s">
        <v>13</v>
      </c>
      <c r="C103" s="152" t="s">
        <v>182</v>
      </c>
      <c r="D103" s="148">
        <v>7000</v>
      </c>
      <c r="E103" s="148">
        <v>3482.39</v>
      </c>
      <c r="F103" s="148">
        <f t="shared" si="1"/>
        <v>3517.61</v>
      </c>
      <c r="G103" s="146"/>
    </row>
    <row r="104" spans="1:7" s="145" customFormat="1" ht="66.75" customHeight="1" x14ac:dyDescent="0.2">
      <c r="A104" s="150" t="s">
        <v>183</v>
      </c>
      <c r="B104" s="151" t="s">
        <v>13</v>
      </c>
      <c r="C104" s="152" t="s">
        <v>184</v>
      </c>
      <c r="D104" s="148">
        <f>D105</f>
        <v>15000</v>
      </c>
      <c r="E104" s="148">
        <f>E105</f>
        <v>33455.019999999997</v>
      </c>
      <c r="F104" s="148">
        <v>0</v>
      </c>
      <c r="G104" s="146"/>
    </row>
    <row r="105" spans="1:7" s="145" customFormat="1" ht="81.75" customHeight="1" x14ac:dyDescent="0.2">
      <c r="A105" s="150" t="s">
        <v>185</v>
      </c>
      <c r="B105" s="151" t="s">
        <v>13</v>
      </c>
      <c r="C105" s="152" t="s">
        <v>186</v>
      </c>
      <c r="D105" s="148">
        <v>15000</v>
      </c>
      <c r="E105" s="148">
        <v>33455.019999999997</v>
      </c>
      <c r="F105" s="148">
        <v>0</v>
      </c>
      <c r="G105" s="146"/>
    </row>
    <row r="106" spans="1:7" s="145" customFormat="1" ht="58.5" customHeight="1" x14ac:dyDescent="0.2">
      <c r="A106" s="150" t="s">
        <v>187</v>
      </c>
      <c r="B106" s="151" t="s">
        <v>13</v>
      </c>
      <c r="C106" s="152" t="s">
        <v>188</v>
      </c>
      <c r="D106" s="148">
        <f>D107</f>
        <v>1000</v>
      </c>
      <c r="E106" s="148">
        <f>E107</f>
        <v>59380.61</v>
      </c>
      <c r="F106" s="148">
        <v>0</v>
      </c>
      <c r="G106" s="146"/>
    </row>
    <row r="107" spans="1:7" s="145" customFormat="1" ht="63.75" customHeight="1" x14ac:dyDescent="0.2">
      <c r="A107" s="150" t="s">
        <v>189</v>
      </c>
      <c r="B107" s="151" t="s">
        <v>13</v>
      </c>
      <c r="C107" s="152" t="s">
        <v>190</v>
      </c>
      <c r="D107" s="148">
        <v>1000</v>
      </c>
      <c r="E107" s="148">
        <v>59380.61</v>
      </c>
      <c r="F107" s="148">
        <v>0</v>
      </c>
      <c r="G107" s="146"/>
    </row>
    <row r="108" spans="1:7" s="145" customFormat="1" ht="53.25" customHeight="1" x14ac:dyDescent="0.2">
      <c r="A108" s="150" t="s">
        <v>191</v>
      </c>
      <c r="B108" s="151" t="s">
        <v>13</v>
      </c>
      <c r="C108" s="152" t="s">
        <v>192</v>
      </c>
      <c r="D108" s="148">
        <f>D109</f>
        <v>2500</v>
      </c>
      <c r="E108" s="148">
        <f>E109</f>
        <v>39091.56</v>
      </c>
      <c r="F108" s="148">
        <v>0</v>
      </c>
      <c r="G108" s="146"/>
    </row>
    <row r="109" spans="1:7" s="145" customFormat="1" ht="77.25" customHeight="1" x14ac:dyDescent="0.2">
      <c r="A109" s="150" t="s">
        <v>193</v>
      </c>
      <c r="B109" s="151" t="s">
        <v>13</v>
      </c>
      <c r="C109" s="152" t="s">
        <v>194</v>
      </c>
      <c r="D109" s="148">
        <v>2500</v>
      </c>
      <c r="E109" s="148">
        <v>39091.56</v>
      </c>
      <c r="F109" s="148">
        <v>0</v>
      </c>
      <c r="G109" s="146"/>
    </row>
    <row r="110" spans="1:7" s="145" customFormat="1" ht="54" customHeight="1" x14ac:dyDescent="0.2">
      <c r="A110" s="150" t="s">
        <v>195</v>
      </c>
      <c r="B110" s="151" t="s">
        <v>13</v>
      </c>
      <c r="C110" s="152" t="s">
        <v>196</v>
      </c>
      <c r="D110" s="148">
        <f>D111</f>
        <v>500</v>
      </c>
      <c r="E110" s="148">
        <f>E111</f>
        <v>0</v>
      </c>
      <c r="F110" s="148">
        <f t="shared" si="1"/>
        <v>500</v>
      </c>
      <c r="G110" s="146"/>
    </row>
    <row r="111" spans="1:7" s="145" customFormat="1" ht="64.5" customHeight="1" x14ac:dyDescent="0.2">
      <c r="A111" s="150" t="s">
        <v>197</v>
      </c>
      <c r="B111" s="151" t="s">
        <v>13</v>
      </c>
      <c r="C111" s="152" t="s">
        <v>198</v>
      </c>
      <c r="D111" s="148">
        <v>500</v>
      </c>
      <c r="E111" s="148">
        <v>0</v>
      </c>
      <c r="F111" s="148">
        <f t="shared" si="1"/>
        <v>500</v>
      </c>
      <c r="G111" s="146"/>
    </row>
    <row r="112" spans="1:7" s="145" customFormat="1" ht="57.75" customHeight="1" x14ac:dyDescent="0.2">
      <c r="A112" s="150" t="s">
        <v>199</v>
      </c>
      <c r="B112" s="151" t="s">
        <v>13</v>
      </c>
      <c r="C112" s="152" t="s">
        <v>200</v>
      </c>
      <c r="D112" s="148">
        <f>D113</f>
        <v>300</v>
      </c>
      <c r="E112" s="148">
        <f>E113</f>
        <v>0</v>
      </c>
      <c r="F112" s="148">
        <f t="shared" si="1"/>
        <v>300</v>
      </c>
      <c r="G112" s="146"/>
    </row>
    <row r="113" spans="1:7" s="145" customFormat="1" ht="66.75" customHeight="1" x14ac:dyDescent="0.2">
      <c r="A113" s="150" t="s">
        <v>201</v>
      </c>
      <c r="B113" s="151" t="s">
        <v>13</v>
      </c>
      <c r="C113" s="152" t="s">
        <v>202</v>
      </c>
      <c r="D113" s="148">
        <v>300</v>
      </c>
      <c r="E113" s="148">
        <v>0</v>
      </c>
      <c r="F113" s="148">
        <f t="shared" si="1"/>
        <v>300</v>
      </c>
      <c r="G113" s="146"/>
    </row>
    <row r="114" spans="1:7" s="145" customFormat="1" ht="41.25" customHeight="1" x14ac:dyDescent="0.2">
      <c r="A114" s="150" t="s">
        <v>203</v>
      </c>
      <c r="B114" s="151" t="s">
        <v>13</v>
      </c>
      <c r="C114" s="152" t="s">
        <v>204</v>
      </c>
      <c r="D114" s="148">
        <f>D115</f>
        <v>100</v>
      </c>
      <c r="E114" s="148">
        <f>E115</f>
        <v>141.52000000000001</v>
      </c>
      <c r="F114" s="148">
        <v>0</v>
      </c>
      <c r="G114" s="146"/>
    </row>
    <row r="115" spans="1:7" s="145" customFormat="1" ht="66.75" customHeight="1" x14ac:dyDescent="0.2">
      <c r="A115" s="150" t="s">
        <v>205</v>
      </c>
      <c r="B115" s="151" t="s">
        <v>13</v>
      </c>
      <c r="C115" s="152" t="s">
        <v>206</v>
      </c>
      <c r="D115" s="148">
        <v>100</v>
      </c>
      <c r="E115" s="148">
        <v>141.52000000000001</v>
      </c>
      <c r="F115" s="148">
        <v>0</v>
      </c>
      <c r="G115" s="146"/>
    </row>
    <row r="116" spans="1:7" s="145" customFormat="1" ht="63.75" customHeight="1" x14ac:dyDescent="0.2">
      <c r="A116" s="150" t="s">
        <v>207</v>
      </c>
      <c r="B116" s="151" t="s">
        <v>13</v>
      </c>
      <c r="C116" s="152" t="s">
        <v>208</v>
      </c>
      <c r="D116" s="148">
        <f>D117</f>
        <v>500</v>
      </c>
      <c r="E116" s="148">
        <f>E117</f>
        <v>7500</v>
      </c>
      <c r="F116" s="148">
        <v>0</v>
      </c>
      <c r="G116" s="146"/>
    </row>
    <row r="117" spans="1:7" s="145" customFormat="1" ht="80.25" customHeight="1" x14ac:dyDescent="0.2">
      <c r="A117" s="150" t="s">
        <v>209</v>
      </c>
      <c r="B117" s="151" t="s">
        <v>13</v>
      </c>
      <c r="C117" s="152" t="s">
        <v>210</v>
      </c>
      <c r="D117" s="148">
        <v>500</v>
      </c>
      <c r="E117" s="148">
        <v>7500</v>
      </c>
      <c r="F117" s="148">
        <v>0</v>
      </c>
      <c r="G117" s="146"/>
    </row>
    <row r="118" spans="1:7" s="145" customFormat="1" ht="76.5" customHeight="1" x14ac:dyDescent="0.2">
      <c r="A118" s="150" t="s">
        <v>211</v>
      </c>
      <c r="B118" s="151" t="s">
        <v>13</v>
      </c>
      <c r="C118" s="152" t="s">
        <v>212</v>
      </c>
      <c r="D118" s="148">
        <f>D119</f>
        <v>300</v>
      </c>
      <c r="E118" s="148">
        <f>E119</f>
        <v>450</v>
      </c>
      <c r="F118" s="148">
        <v>0</v>
      </c>
      <c r="G118" s="146"/>
    </row>
    <row r="119" spans="1:7" s="145" customFormat="1" ht="123.75" customHeight="1" x14ac:dyDescent="0.2">
      <c r="A119" s="150" t="s">
        <v>213</v>
      </c>
      <c r="B119" s="151" t="s">
        <v>13</v>
      </c>
      <c r="C119" s="152" t="s">
        <v>214</v>
      </c>
      <c r="D119" s="148">
        <v>300</v>
      </c>
      <c r="E119" s="148">
        <v>450</v>
      </c>
      <c r="F119" s="148">
        <v>0</v>
      </c>
      <c r="G119" s="146"/>
    </row>
    <row r="120" spans="1:7" s="145" customFormat="1" ht="54.75" customHeight="1" x14ac:dyDescent="0.2">
      <c r="A120" s="150" t="s">
        <v>215</v>
      </c>
      <c r="B120" s="151" t="s">
        <v>13</v>
      </c>
      <c r="C120" s="152" t="s">
        <v>216</v>
      </c>
      <c r="D120" s="148">
        <f>D121</f>
        <v>100</v>
      </c>
      <c r="E120" s="148">
        <f>E121</f>
        <v>200000</v>
      </c>
      <c r="F120" s="148">
        <v>0</v>
      </c>
      <c r="G120" s="146"/>
    </row>
    <row r="121" spans="1:7" s="145" customFormat="1" ht="68.25" customHeight="1" x14ac:dyDescent="0.2">
      <c r="A121" s="150" t="s">
        <v>217</v>
      </c>
      <c r="B121" s="151" t="s">
        <v>13</v>
      </c>
      <c r="C121" s="152" t="s">
        <v>218</v>
      </c>
      <c r="D121" s="148">
        <v>100</v>
      </c>
      <c r="E121" s="148">
        <v>200000</v>
      </c>
      <c r="F121" s="148">
        <v>0</v>
      </c>
      <c r="G121" s="146"/>
    </row>
    <row r="122" spans="1:7" s="145" customFormat="1" ht="57" customHeight="1" x14ac:dyDescent="0.2">
      <c r="A122" s="150" t="s">
        <v>219</v>
      </c>
      <c r="B122" s="151" t="s">
        <v>13</v>
      </c>
      <c r="C122" s="152" t="s">
        <v>220</v>
      </c>
      <c r="D122" s="148">
        <f>D123</f>
        <v>10000</v>
      </c>
      <c r="E122" s="148">
        <f>E123</f>
        <v>3320.27</v>
      </c>
      <c r="F122" s="148">
        <f t="shared" si="1"/>
        <v>6679.73</v>
      </c>
      <c r="G122" s="146"/>
    </row>
    <row r="123" spans="1:7" s="145" customFormat="1" ht="64.5" customHeight="1" x14ac:dyDescent="0.2">
      <c r="A123" s="150" t="s">
        <v>221</v>
      </c>
      <c r="B123" s="151" t="s">
        <v>13</v>
      </c>
      <c r="C123" s="152" t="s">
        <v>222</v>
      </c>
      <c r="D123" s="148">
        <v>10000</v>
      </c>
      <c r="E123" s="148">
        <v>3320.27</v>
      </c>
      <c r="F123" s="148">
        <f t="shared" si="1"/>
        <v>6679.73</v>
      </c>
      <c r="G123" s="146"/>
    </row>
    <row r="124" spans="1:7" s="145" customFormat="1" ht="81.75" customHeight="1" x14ac:dyDescent="0.2">
      <c r="A124" s="150" t="s">
        <v>223</v>
      </c>
      <c r="B124" s="151" t="s">
        <v>13</v>
      </c>
      <c r="C124" s="152" t="s">
        <v>224</v>
      </c>
      <c r="D124" s="148">
        <f>D125</f>
        <v>2500</v>
      </c>
      <c r="E124" s="148">
        <f>E125</f>
        <v>500</v>
      </c>
      <c r="F124" s="148">
        <f t="shared" si="1"/>
        <v>2000</v>
      </c>
      <c r="G124" s="146"/>
    </row>
    <row r="125" spans="1:7" s="145" customFormat="1" ht="108.75" customHeight="1" x14ac:dyDescent="0.2">
      <c r="A125" s="150" t="s">
        <v>225</v>
      </c>
      <c r="B125" s="151" t="s">
        <v>13</v>
      </c>
      <c r="C125" s="152" t="s">
        <v>226</v>
      </c>
      <c r="D125" s="148">
        <v>2500</v>
      </c>
      <c r="E125" s="148">
        <v>500</v>
      </c>
      <c r="F125" s="148">
        <f t="shared" si="1"/>
        <v>2000</v>
      </c>
      <c r="G125" s="146"/>
    </row>
    <row r="126" spans="1:7" s="145" customFormat="1" ht="42" customHeight="1" x14ac:dyDescent="0.2">
      <c r="A126" s="150" t="s">
        <v>227</v>
      </c>
      <c r="B126" s="151" t="s">
        <v>13</v>
      </c>
      <c r="C126" s="152" t="s">
        <v>228</v>
      </c>
      <c r="D126" s="148">
        <f>D127</f>
        <v>50000</v>
      </c>
      <c r="E126" s="148">
        <f>E127</f>
        <v>66771.490000000005</v>
      </c>
      <c r="F126" s="148">
        <v>0</v>
      </c>
      <c r="G126" s="146"/>
    </row>
    <row r="127" spans="1:7" s="145" customFormat="1" ht="68.25" customHeight="1" x14ac:dyDescent="0.2">
      <c r="A127" s="150" t="s">
        <v>229</v>
      </c>
      <c r="B127" s="151" t="s">
        <v>13</v>
      </c>
      <c r="C127" s="152" t="s">
        <v>230</v>
      </c>
      <c r="D127" s="148">
        <v>50000</v>
      </c>
      <c r="E127" s="148">
        <v>66771.490000000005</v>
      </c>
      <c r="F127" s="148">
        <v>0</v>
      </c>
      <c r="G127" s="146"/>
    </row>
    <row r="128" spans="1:7" s="145" customFormat="1" ht="54" customHeight="1" x14ac:dyDescent="0.2">
      <c r="A128" s="150" t="s">
        <v>231</v>
      </c>
      <c r="B128" s="151" t="s">
        <v>13</v>
      </c>
      <c r="C128" s="152" t="s">
        <v>232</v>
      </c>
      <c r="D128" s="148">
        <f>D129</f>
        <v>30200</v>
      </c>
      <c r="E128" s="148">
        <f>E129</f>
        <v>91727.69</v>
      </c>
      <c r="F128" s="148">
        <v>0</v>
      </c>
      <c r="G128" s="146"/>
    </row>
    <row r="129" spans="1:7" s="145" customFormat="1" ht="78" customHeight="1" x14ac:dyDescent="0.2">
      <c r="A129" s="150" t="s">
        <v>233</v>
      </c>
      <c r="B129" s="151" t="s">
        <v>13</v>
      </c>
      <c r="C129" s="152" t="s">
        <v>234</v>
      </c>
      <c r="D129" s="148">
        <v>30200</v>
      </c>
      <c r="E129" s="148">
        <v>91727.69</v>
      </c>
      <c r="F129" s="148">
        <v>0</v>
      </c>
      <c r="G129" s="146"/>
    </row>
    <row r="130" spans="1:7" s="145" customFormat="1" ht="34.5" customHeight="1" x14ac:dyDescent="0.2">
      <c r="A130" s="150" t="s">
        <v>235</v>
      </c>
      <c r="B130" s="151" t="s">
        <v>13</v>
      </c>
      <c r="C130" s="152" t="s">
        <v>236</v>
      </c>
      <c r="D130" s="148">
        <f>D131</f>
        <v>10000</v>
      </c>
      <c r="E130" s="148">
        <f>E131</f>
        <v>89660.65</v>
      </c>
      <c r="F130" s="148">
        <v>0</v>
      </c>
      <c r="G130" s="146"/>
    </row>
    <row r="131" spans="1:7" s="145" customFormat="1" ht="44.25" customHeight="1" x14ac:dyDescent="0.2">
      <c r="A131" s="150" t="s">
        <v>237</v>
      </c>
      <c r="B131" s="151" t="s">
        <v>13</v>
      </c>
      <c r="C131" s="152" t="s">
        <v>238</v>
      </c>
      <c r="D131" s="148">
        <v>10000</v>
      </c>
      <c r="E131" s="148">
        <v>89660.65</v>
      </c>
      <c r="F131" s="148">
        <v>0</v>
      </c>
      <c r="G131" s="146"/>
    </row>
    <row r="132" spans="1:7" s="145" customFormat="1" ht="94.5" customHeight="1" x14ac:dyDescent="0.2">
      <c r="A132" s="150" t="s">
        <v>239</v>
      </c>
      <c r="B132" s="151" t="s">
        <v>13</v>
      </c>
      <c r="C132" s="152" t="s">
        <v>240</v>
      </c>
      <c r="D132" s="148">
        <f>D133</f>
        <v>35000</v>
      </c>
      <c r="E132" s="148">
        <f>E133</f>
        <v>201661.43</v>
      </c>
      <c r="F132" s="148">
        <v>0</v>
      </c>
      <c r="G132" s="146"/>
    </row>
    <row r="133" spans="1:7" s="145" customFormat="1" ht="54.75" customHeight="1" x14ac:dyDescent="0.2">
      <c r="A133" s="150" t="s">
        <v>241</v>
      </c>
      <c r="B133" s="151" t="s">
        <v>13</v>
      </c>
      <c r="C133" s="152" t="s">
        <v>242</v>
      </c>
      <c r="D133" s="148">
        <f>D134</f>
        <v>35000</v>
      </c>
      <c r="E133" s="148">
        <f>E134</f>
        <v>201661.43</v>
      </c>
      <c r="F133" s="148">
        <v>0</v>
      </c>
      <c r="G133" s="146"/>
    </row>
    <row r="134" spans="1:7" s="145" customFormat="1" ht="66.75" customHeight="1" x14ac:dyDescent="0.2">
      <c r="A134" s="150" t="s">
        <v>243</v>
      </c>
      <c r="B134" s="151" t="s">
        <v>13</v>
      </c>
      <c r="C134" s="152" t="s">
        <v>244</v>
      </c>
      <c r="D134" s="148">
        <v>35000</v>
      </c>
      <c r="E134" s="148">
        <v>201661.43</v>
      </c>
      <c r="F134" s="148">
        <v>0</v>
      </c>
      <c r="G134" s="146"/>
    </row>
    <row r="135" spans="1:7" s="145" customFormat="1" ht="30" customHeight="1" x14ac:dyDescent="0.2">
      <c r="A135" s="150" t="s">
        <v>983</v>
      </c>
      <c r="B135" s="151" t="s">
        <v>13</v>
      </c>
      <c r="C135" s="152" t="s">
        <v>984</v>
      </c>
      <c r="D135" s="148">
        <f>D136</f>
        <v>0</v>
      </c>
      <c r="E135" s="148">
        <f>E136</f>
        <v>45000</v>
      </c>
      <c r="F135" s="148">
        <v>0</v>
      </c>
      <c r="G135" s="146"/>
    </row>
    <row r="136" spans="1:7" s="145" customFormat="1" ht="82.5" customHeight="1" x14ac:dyDescent="0.2">
      <c r="A136" s="150" t="s">
        <v>985</v>
      </c>
      <c r="B136" s="151" t="s">
        <v>13</v>
      </c>
      <c r="C136" s="152" t="s">
        <v>986</v>
      </c>
      <c r="D136" s="148">
        <f>D137</f>
        <v>0</v>
      </c>
      <c r="E136" s="148">
        <f>E137</f>
        <v>45000</v>
      </c>
      <c r="F136" s="148">
        <v>0</v>
      </c>
      <c r="G136" s="146"/>
    </row>
    <row r="137" spans="1:7" s="145" customFormat="1" ht="66.75" customHeight="1" x14ac:dyDescent="0.2">
      <c r="A137" s="150" t="s">
        <v>987</v>
      </c>
      <c r="B137" s="151" t="s">
        <v>13</v>
      </c>
      <c r="C137" s="152" t="s">
        <v>988</v>
      </c>
      <c r="D137" s="148">
        <v>0</v>
      </c>
      <c r="E137" s="148">
        <v>45000</v>
      </c>
      <c r="F137" s="148">
        <v>0</v>
      </c>
      <c r="G137" s="146"/>
    </row>
    <row r="138" spans="1:7" s="145" customFormat="1" ht="15.75" customHeight="1" x14ac:dyDescent="0.2">
      <c r="A138" s="150" t="s">
        <v>245</v>
      </c>
      <c r="B138" s="151" t="s">
        <v>13</v>
      </c>
      <c r="C138" s="152" t="s">
        <v>246</v>
      </c>
      <c r="D138" s="148">
        <f>D139</f>
        <v>5000</v>
      </c>
      <c r="E138" s="148">
        <f>E139</f>
        <v>0</v>
      </c>
      <c r="F138" s="148">
        <f t="shared" si="1"/>
        <v>5000</v>
      </c>
      <c r="G138" s="146"/>
    </row>
    <row r="139" spans="1:7" s="145" customFormat="1" ht="27.75" customHeight="1" x14ac:dyDescent="0.2">
      <c r="A139" s="150" t="s">
        <v>247</v>
      </c>
      <c r="B139" s="151" t="s">
        <v>13</v>
      </c>
      <c r="C139" s="152" t="s">
        <v>248</v>
      </c>
      <c r="D139" s="148">
        <f>D140</f>
        <v>5000</v>
      </c>
      <c r="E139" s="148">
        <f>E140</f>
        <v>0</v>
      </c>
      <c r="F139" s="148">
        <f t="shared" si="1"/>
        <v>5000</v>
      </c>
      <c r="G139" s="146"/>
    </row>
    <row r="140" spans="1:7" s="145" customFormat="1" ht="42" customHeight="1" x14ac:dyDescent="0.2">
      <c r="A140" s="150" t="s">
        <v>249</v>
      </c>
      <c r="B140" s="151" t="s">
        <v>13</v>
      </c>
      <c r="C140" s="152" t="s">
        <v>250</v>
      </c>
      <c r="D140" s="148">
        <v>5000</v>
      </c>
      <c r="E140" s="148">
        <v>0</v>
      </c>
      <c r="F140" s="148">
        <f t="shared" si="1"/>
        <v>5000</v>
      </c>
      <c r="G140" s="146"/>
    </row>
    <row r="141" spans="1:7" s="145" customFormat="1" ht="12.75" x14ac:dyDescent="0.2">
      <c r="A141" s="150" t="s">
        <v>251</v>
      </c>
      <c r="B141" s="151" t="s">
        <v>13</v>
      </c>
      <c r="C141" s="152" t="s">
        <v>252</v>
      </c>
      <c r="D141" s="148">
        <f>D142</f>
        <v>0</v>
      </c>
      <c r="E141" s="148">
        <f>E142</f>
        <v>-7837.5</v>
      </c>
      <c r="F141" s="148">
        <f t="shared" si="1"/>
        <v>7837.5</v>
      </c>
      <c r="G141" s="146"/>
    </row>
    <row r="142" spans="1:7" s="145" customFormat="1" ht="12.75" x14ac:dyDescent="0.2">
      <c r="A142" s="150" t="s">
        <v>253</v>
      </c>
      <c r="B142" s="151" t="s">
        <v>13</v>
      </c>
      <c r="C142" s="152" t="s">
        <v>254</v>
      </c>
      <c r="D142" s="148">
        <f>D143</f>
        <v>0</v>
      </c>
      <c r="E142" s="148">
        <f>E143</f>
        <v>-7837.5</v>
      </c>
      <c r="F142" s="148">
        <f t="shared" si="1"/>
        <v>7837.5</v>
      </c>
      <c r="G142" s="146"/>
    </row>
    <row r="143" spans="1:7" s="145" customFormat="1" ht="25.5" x14ac:dyDescent="0.2">
      <c r="A143" s="150" t="s">
        <v>255</v>
      </c>
      <c r="B143" s="151" t="s">
        <v>13</v>
      </c>
      <c r="C143" s="152" t="s">
        <v>256</v>
      </c>
      <c r="D143" s="148">
        <v>0</v>
      </c>
      <c r="E143" s="148">
        <v>-7837.5</v>
      </c>
      <c r="F143" s="148">
        <f t="shared" si="1"/>
        <v>7837.5</v>
      </c>
      <c r="G143" s="146"/>
    </row>
    <row r="144" spans="1:7" s="145" customFormat="1" ht="12.75" x14ac:dyDescent="0.2">
      <c r="A144" s="150" t="s">
        <v>257</v>
      </c>
      <c r="B144" s="151" t="s">
        <v>13</v>
      </c>
      <c r="C144" s="152" t="s">
        <v>258</v>
      </c>
      <c r="D144" s="148">
        <f>D145+D184</f>
        <v>763222324.9799999</v>
      </c>
      <c r="E144" s="148">
        <f>E145+E184</f>
        <v>269484022.61000007</v>
      </c>
      <c r="F144" s="148">
        <f t="shared" ref="F144:F183" si="2">D144-E144</f>
        <v>493738302.36999983</v>
      </c>
      <c r="G144" s="146"/>
    </row>
    <row r="145" spans="1:7" s="145" customFormat="1" ht="30.75" customHeight="1" x14ac:dyDescent="0.2">
      <c r="A145" s="150" t="s">
        <v>259</v>
      </c>
      <c r="B145" s="151" t="s">
        <v>13</v>
      </c>
      <c r="C145" s="152" t="s">
        <v>260</v>
      </c>
      <c r="D145" s="148">
        <f>D146+D149+D158+D175</f>
        <v>763222324.9799999</v>
      </c>
      <c r="E145" s="148">
        <f>E146+E149+E158+E175</f>
        <v>269486479.14000005</v>
      </c>
      <c r="F145" s="148">
        <f t="shared" si="2"/>
        <v>493735845.83999985</v>
      </c>
      <c r="G145" s="146"/>
    </row>
    <row r="146" spans="1:7" s="145" customFormat="1" ht="30.75" customHeight="1" x14ac:dyDescent="0.2">
      <c r="A146" s="150" t="s">
        <v>995</v>
      </c>
      <c r="B146" s="151" t="s">
        <v>13</v>
      </c>
      <c r="C146" s="152" t="s">
        <v>996</v>
      </c>
      <c r="D146" s="148">
        <f>D147</f>
        <v>11402322</v>
      </c>
      <c r="E146" s="148">
        <f>E147</f>
        <v>11402322</v>
      </c>
      <c r="F146" s="148">
        <f t="shared" si="2"/>
        <v>0</v>
      </c>
      <c r="G146" s="146"/>
    </row>
    <row r="147" spans="1:7" s="145" customFormat="1" ht="30.75" customHeight="1" x14ac:dyDescent="0.2">
      <c r="A147" s="150" t="s">
        <v>997</v>
      </c>
      <c r="B147" s="151" t="s">
        <v>13</v>
      </c>
      <c r="C147" s="152" t="s">
        <v>998</v>
      </c>
      <c r="D147" s="148">
        <f>D148</f>
        <v>11402322</v>
      </c>
      <c r="E147" s="148">
        <f>E148</f>
        <v>11402322</v>
      </c>
      <c r="F147" s="148">
        <f t="shared" si="2"/>
        <v>0</v>
      </c>
      <c r="G147" s="146"/>
    </row>
    <row r="148" spans="1:7" s="145" customFormat="1" ht="30.75" customHeight="1" x14ac:dyDescent="0.2">
      <c r="A148" s="150" t="s">
        <v>999</v>
      </c>
      <c r="B148" s="151" t="s">
        <v>13</v>
      </c>
      <c r="C148" s="152" t="s">
        <v>1000</v>
      </c>
      <c r="D148" s="148">
        <v>11402322</v>
      </c>
      <c r="E148" s="148">
        <v>11402322</v>
      </c>
      <c r="F148" s="148">
        <f t="shared" si="2"/>
        <v>0</v>
      </c>
      <c r="G148" s="146"/>
    </row>
    <row r="149" spans="1:7" s="145" customFormat="1" ht="28.5" customHeight="1" x14ac:dyDescent="0.2">
      <c r="A149" s="150" t="s">
        <v>261</v>
      </c>
      <c r="B149" s="151" t="s">
        <v>13</v>
      </c>
      <c r="C149" s="152" t="s">
        <v>262</v>
      </c>
      <c r="D149" s="148">
        <f>D150+D152+D154+D156</f>
        <v>359676706.00999999</v>
      </c>
      <c r="E149" s="148">
        <f>E150+E152+E154+E156</f>
        <v>65792599.469999999</v>
      </c>
      <c r="F149" s="148">
        <f t="shared" si="2"/>
        <v>293884106.53999996</v>
      </c>
      <c r="G149" s="146"/>
    </row>
    <row r="150" spans="1:7" s="145" customFormat="1" ht="27" customHeight="1" x14ac:dyDescent="0.2">
      <c r="A150" s="150" t="s">
        <v>263</v>
      </c>
      <c r="B150" s="151" t="s">
        <v>13</v>
      </c>
      <c r="C150" s="152" t="s">
        <v>264</v>
      </c>
      <c r="D150" s="148">
        <f>D151</f>
        <v>171148000</v>
      </c>
      <c r="E150" s="148">
        <f>E151</f>
        <v>38494589.280000001</v>
      </c>
      <c r="F150" s="148">
        <f t="shared" si="2"/>
        <v>132653410.72</v>
      </c>
      <c r="G150" s="146"/>
    </row>
    <row r="151" spans="1:7" s="145" customFormat="1" ht="27" customHeight="1" x14ac:dyDescent="0.2">
      <c r="A151" s="150" t="s">
        <v>265</v>
      </c>
      <c r="B151" s="151" t="s">
        <v>13</v>
      </c>
      <c r="C151" s="152" t="s">
        <v>266</v>
      </c>
      <c r="D151" s="148">
        <v>171148000</v>
      </c>
      <c r="E151" s="148">
        <v>38494589.280000001</v>
      </c>
      <c r="F151" s="148">
        <f t="shared" si="2"/>
        <v>132653410.72</v>
      </c>
      <c r="G151" s="146"/>
    </row>
    <row r="152" spans="1:7" s="145" customFormat="1" ht="12.75" x14ac:dyDescent="0.2">
      <c r="A152" s="150" t="s">
        <v>267</v>
      </c>
      <c r="B152" s="151" t="s">
        <v>13</v>
      </c>
      <c r="C152" s="152" t="s">
        <v>268</v>
      </c>
      <c r="D152" s="148">
        <f>D153</f>
        <v>6175617.3899999997</v>
      </c>
      <c r="E152" s="148">
        <f>E153</f>
        <v>5298293.26</v>
      </c>
      <c r="F152" s="148">
        <f t="shared" si="2"/>
        <v>877324.12999999989</v>
      </c>
      <c r="G152" s="146"/>
    </row>
    <row r="153" spans="1:7" s="145" customFormat="1" ht="27" customHeight="1" x14ac:dyDescent="0.2">
      <c r="A153" s="150" t="s">
        <v>269</v>
      </c>
      <c r="B153" s="151" t="s">
        <v>13</v>
      </c>
      <c r="C153" s="152" t="s">
        <v>270</v>
      </c>
      <c r="D153" s="148">
        <v>6175617.3899999997</v>
      </c>
      <c r="E153" s="148">
        <v>5298293.26</v>
      </c>
      <c r="F153" s="148">
        <f t="shared" si="2"/>
        <v>877324.12999999989</v>
      </c>
      <c r="G153" s="146"/>
    </row>
    <row r="154" spans="1:7" s="145" customFormat="1" ht="29.25" customHeight="1" x14ac:dyDescent="0.2">
      <c r="A154" s="150" t="s">
        <v>271</v>
      </c>
      <c r="B154" s="151" t="s">
        <v>13</v>
      </c>
      <c r="C154" s="152" t="s">
        <v>272</v>
      </c>
      <c r="D154" s="148">
        <f>D155</f>
        <v>635292.01</v>
      </c>
      <c r="E154" s="148">
        <f>E155</f>
        <v>0</v>
      </c>
      <c r="F154" s="148">
        <f t="shared" si="2"/>
        <v>635292.01</v>
      </c>
      <c r="G154" s="146"/>
    </row>
    <row r="155" spans="1:7" s="145" customFormat="1" ht="42.75" customHeight="1" x14ac:dyDescent="0.2">
      <c r="A155" s="150" t="s">
        <v>273</v>
      </c>
      <c r="B155" s="151" t="s">
        <v>13</v>
      </c>
      <c r="C155" s="152" t="s">
        <v>274</v>
      </c>
      <c r="D155" s="148">
        <v>635292.01</v>
      </c>
      <c r="E155" s="148">
        <v>0</v>
      </c>
      <c r="F155" s="148">
        <f t="shared" si="2"/>
        <v>635292.01</v>
      </c>
      <c r="G155" s="146"/>
    </row>
    <row r="156" spans="1:7" s="145" customFormat="1" ht="12.75" x14ac:dyDescent="0.2">
      <c r="A156" s="150" t="s">
        <v>275</v>
      </c>
      <c r="B156" s="151" t="s">
        <v>13</v>
      </c>
      <c r="C156" s="152" t="s">
        <v>276</v>
      </c>
      <c r="D156" s="148">
        <f>D157</f>
        <v>181717796.61000001</v>
      </c>
      <c r="E156" s="148">
        <f>E157</f>
        <v>21999716.93</v>
      </c>
      <c r="F156" s="148">
        <f t="shared" si="2"/>
        <v>159718079.68000001</v>
      </c>
      <c r="G156" s="146"/>
    </row>
    <row r="157" spans="1:7" s="145" customFormat="1" ht="12.75" x14ac:dyDescent="0.2">
      <c r="A157" s="150" t="s">
        <v>277</v>
      </c>
      <c r="B157" s="151" t="s">
        <v>13</v>
      </c>
      <c r="C157" s="152" t="s">
        <v>278</v>
      </c>
      <c r="D157" s="148">
        <v>181717796.61000001</v>
      </c>
      <c r="E157" s="148">
        <v>21999716.93</v>
      </c>
      <c r="F157" s="148">
        <f t="shared" si="2"/>
        <v>159718079.68000001</v>
      </c>
      <c r="G157" s="146"/>
    </row>
    <row r="158" spans="1:7" s="145" customFormat="1" ht="25.5" x14ac:dyDescent="0.2">
      <c r="A158" s="150" t="s">
        <v>279</v>
      </c>
      <c r="B158" s="151" t="s">
        <v>13</v>
      </c>
      <c r="C158" s="152" t="s">
        <v>280</v>
      </c>
      <c r="D158" s="148">
        <f>D159+D161+D163+D165+D167+D169+D171+D173</f>
        <v>361054825.33999997</v>
      </c>
      <c r="E158" s="148">
        <f>E159+E161+E163+E165+E167+E169+E171+E173</f>
        <v>176957172.41000003</v>
      </c>
      <c r="F158" s="148">
        <f t="shared" si="2"/>
        <v>184097652.92999995</v>
      </c>
      <c r="G158" s="146"/>
    </row>
    <row r="159" spans="1:7" s="145" customFormat="1" ht="27.75" customHeight="1" x14ac:dyDescent="0.2">
      <c r="A159" s="150" t="s">
        <v>281</v>
      </c>
      <c r="B159" s="151" t="s">
        <v>13</v>
      </c>
      <c r="C159" s="152" t="s">
        <v>282</v>
      </c>
      <c r="D159" s="148">
        <f>D160</f>
        <v>336177463.33999997</v>
      </c>
      <c r="E159" s="148">
        <f>E160</f>
        <v>165877310.58000001</v>
      </c>
      <c r="F159" s="148">
        <f t="shared" si="2"/>
        <v>170300152.75999996</v>
      </c>
      <c r="G159" s="146"/>
    </row>
    <row r="160" spans="1:7" s="145" customFormat="1" ht="30" customHeight="1" x14ac:dyDescent="0.2">
      <c r="A160" s="150" t="s">
        <v>283</v>
      </c>
      <c r="B160" s="151" t="s">
        <v>13</v>
      </c>
      <c r="C160" s="152" t="s">
        <v>284</v>
      </c>
      <c r="D160" s="148">
        <v>336177463.33999997</v>
      </c>
      <c r="E160" s="148">
        <v>165877310.58000001</v>
      </c>
      <c r="F160" s="148">
        <f t="shared" si="2"/>
        <v>170300152.75999996</v>
      </c>
      <c r="G160" s="146"/>
    </row>
    <row r="161" spans="1:7" s="145" customFormat="1" ht="54.75" customHeight="1" x14ac:dyDescent="0.2">
      <c r="A161" s="150" t="s">
        <v>285</v>
      </c>
      <c r="B161" s="151" t="s">
        <v>13</v>
      </c>
      <c r="C161" s="152" t="s">
        <v>286</v>
      </c>
      <c r="D161" s="148">
        <f>D162</f>
        <v>3481020</v>
      </c>
      <c r="E161" s="148">
        <f>E162</f>
        <v>1213507.1200000001</v>
      </c>
      <c r="F161" s="148">
        <f t="shared" si="2"/>
        <v>2267512.88</v>
      </c>
      <c r="G161" s="146"/>
    </row>
    <row r="162" spans="1:7" s="145" customFormat="1" ht="63.75" customHeight="1" x14ac:dyDescent="0.2">
      <c r="A162" s="150" t="s">
        <v>287</v>
      </c>
      <c r="B162" s="151" t="s">
        <v>13</v>
      </c>
      <c r="C162" s="152" t="s">
        <v>288</v>
      </c>
      <c r="D162" s="148">
        <v>3481020</v>
      </c>
      <c r="E162" s="148">
        <v>1213507.1200000001</v>
      </c>
      <c r="F162" s="148">
        <f t="shared" si="2"/>
        <v>2267512.88</v>
      </c>
      <c r="G162" s="146"/>
    </row>
    <row r="163" spans="1:7" s="145" customFormat="1" ht="42" customHeight="1" x14ac:dyDescent="0.2">
      <c r="A163" s="150" t="s">
        <v>289</v>
      </c>
      <c r="B163" s="151" t="s">
        <v>13</v>
      </c>
      <c r="C163" s="152" t="s">
        <v>290</v>
      </c>
      <c r="D163" s="148">
        <f>D164</f>
        <v>638076</v>
      </c>
      <c r="E163" s="148">
        <f>E164</f>
        <v>263075.82</v>
      </c>
      <c r="F163" s="148">
        <f t="shared" si="2"/>
        <v>375000.18</v>
      </c>
      <c r="G163" s="146"/>
    </row>
    <row r="164" spans="1:7" s="145" customFormat="1" ht="43.5" customHeight="1" x14ac:dyDescent="0.2">
      <c r="A164" s="150" t="s">
        <v>291</v>
      </c>
      <c r="B164" s="151" t="s">
        <v>13</v>
      </c>
      <c r="C164" s="152" t="s">
        <v>292</v>
      </c>
      <c r="D164" s="148">
        <v>638076</v>
      </c>
      <c r="E164" s="148">
        <v>263075.82</v>
      </c>
      <c r="F164" s="148">
        <f t="shared" si="2"/>
        <v>375000.18</v>
      </c>
      <c r="G164" s="146"/>
    </row>
    <row r="165" spans="1:7" s="145" customFormat="1" ht="55.5" customHeight="1" x14ac:dyDescent="0.2">
      <c r="A165" s="150" t="s">
        <v>293</v>
      </c>
      <c r="B165" s="151" t="s">
        <v>13</v>
      </c>
      <c r="C165" s="152" t="s">
        <v>294</v>
      </c>
      <c r="D165" s="148">
        <f>D166</f>
        <v>20881</v>
      </c>
      <c r="E165" s="148">
        <f>E166</f>
        <v>20881</v>
      </c>
      <c r="F165" s="148">
        <f t="shared" si="2"/>
        <v>0</v>
      </c>
      <c r="G165" s="146"/>
    </row>
    <row r="166" spans="1:7" s="145" customFormat="1" ht="60.75" customHeight="1" x14ac:dyDescent="0.2">
      <c r="A166" s="150" t="s">
        <v>295</v>
      </c>
      <c r="B166" s="151" t="s">
        <v>13</v>
      </c>
      <c r="C166" s="152" t="s">
        <v>296</v>
      </c>
      <c r="D166" s="148">
        <v>20881</v>
      </c>
      <c r="E166" s="148">
        <v>20881</v>
      </c>
      <c r="F166" s="148">
        <f t="shared" si="2"/>
        <v>0</v>
      </c>
      <c r="G166" s="146"/>
    </row>
    <row r="167" spans="1:7" s="145" customFormat="1" ht="52.5" customHeight="1" x14ac:dyDescent="0.2">
      <c r="A167" s="150" t="s">
        <v>297</v>
      </c>
      <c r="B167" s="151" t="s">
        <v>13</v>
      </c>
      <c r="C167" s="152" t="s">
        <v>298</v>
      </c>
      <c r="D167" s="148">
        <f>D168</f>
        <v>15261750</v>
      </c>
      <c r="E167" s="148">
        <f>E168</f>
        <v>7004670.8300000001</v>
      </c>
      <c r="F167" s="148">
        <f t="shared" si="2"/>
        <v>8257079.1699999999</v>
      </c>
      <c r="G167" s="146"/>
    </row>
    <row r="168" spans="1:7" s="145" customFormat="1" ht="51" customHeight="1" x14ac:dyDescent="0.2">
      <c r="A168" s="150" t="s">
        <v>299</v>
      </c>
      <c r="B168" s="151" t="s">
        <v>13</v>
      </c>
      <c r="C168" s="152" t="s">
        <v>300</v>
      </c>
      <c r="D168" s="148">
        <v>15261750</v>
      </c>
      <c r="E168" s="148">
        <v>7004670.8300000001</v>
      </c>
      <c r="F168" s="148">
        <f t="shared" si="2"/>
        <v>8257079.1699999999</v>
      </c>
      <c r="G168" s="146"/>
    </row>
    <row r="169" spans="1:7" s="145" customFormat="1" ht="27.75" customHeight="1" x14ac:dyDescent="0.2">
      <c r="A169" s="150" t="s">
        <v>301</v>
      </c>
      <c r="B169" s="151" t="s">
        <v>13</v>
      </c>
      <c r="C169" s="152" t="s">
        <v>302</v>
      </c>
      <c r="D169" s="148">
        <f>D170</f>
        <v>2154869</v>
      </c>
      <c r="E169" s="148">
        <f>E170</f>
        <v>1173684.1399999999</v>
      </c>
      <c r="F169" s="148">
        <f t="shared" si="2"/>
        <v>981184.8600000001</v>
      </c>
      <c r="G169" s="146"/>
    </row>
    <row r="170" spans="1:7" s="145" customFormat="1" ht="28.5" customHeight="1" x14ac:dyDescent="0.2">
      <c r="A170" s="150" t="s">
        <v>303</v>
      </c>
      <c r="B170" s="151" t="s">
        <v>13</v>
      </c>
      <c r="C170" s="152" t="s">
        <v>304</v>
      </c>
      <c r="D170" s="148">
        <v>2154869</v>
      </c>
      <c r="E170" s="148">
        <v>1173684.1399999999</v>
      </c>
      <c r="F170" s="148">
        <f t="shared" si="2"/>
        <v>981184.8600000001</v>
      </c>
      <c r="G170" s="146"/>
    </row>
    <row r="171" spans="1:7" s="145" customFormat="1" ht="25.5" customHeight="1" x14ac:dyDescent="0.2">
      <c r="A171" s="150" t="s">
        <v>305</v>
      </c>
      <c r="B171" s="151" t="s">
        <v>13</v>
      </c>
      <c r="C171" s="152" t="s">
        <v>306</v>
      </c>
      <c r="D171" s="148">
        <f>D172</f>
        <v>2951610</v>
      </c>
      <c r="E171" s="148">
        <f>E172</f>
        <v>1361248.84</v>
      </c>
      <c r="F171" s="148">
        <f t="shared" si="2"/>
        <v>1590361.16</v>
      </c>
      <c r="G171" s="146"/>
    </row>
    <row r="172" spans="1:7" s="145" customFormat="1" ht="24.75" customHeight="1" x14ac:dyDescent="0.2">
      <c r="A172" s="150" t="s">
        <v>307</v>
      </c>
      <c r="B172" s="151" t="s">
        <v>13</v>
      </c>
      <c r="C172" s="152" t="s">
        <v>308</v>
      </c>
      <c r="D172" s="148">
        <v>2951610</v>
      </c>
      <c r="E172" s="148">
        <v>1361248.84</v>
      </c>
      <c r="F172" s="148">
        <f t="shared" si="2"/>
        <v>1590361.16</v>
      </c>
      <c r="G172" s="146"/>
    </row>
    <row r="173" spans="1:7" s="145" customFormat="1" ht="12.75" x14ac:dyDescent="0.2">
      <c r="A173" s="150" t="s">
        <v>309</v>
      </c>
      <c r="B173" s="151" t="s">
        <v>13</v>
      </c>
      <c r="C173" s="152" t="s">
        <v>310</v>
      </c>
      <c r="D173" s="148">
        <f>D174</f>
        <v>369156</v>
      </c>
      <c r="E173" s="148">
        <f>E174</f>
        <v>42794.080000000002</v>
      </c>
      <c r="F173" s="148">
        <f t="shared" si="2"/>
        <v>326361.92</v>
      </c>
      <c r="G173" s="146"/>
    </row>
    <row r="174" spans="1:7" s="145" customFormat="1" ht="12.75" x14ac:dyDescent="0.2">
      <c r="A174" s="150" t="s">
        <v>311</v>
      </c>
      <c r="B174" s="151" t="s">
        <v>13</v>
      </c>
      <c r="C174" s="152" t="s">
        <v>312</v>
      </c>
      <c r="D174" s="148">
        <v>369156</v>
      </c>
      <c r="E174" s="148">
        <v>42794.080000000002</v>
      </c>
      <c r="F174" s="148">
        <f t="shared" si="2"/>
        <v>326361.92</v>
      </c>
      <c r="G174" s="146"/>
    </row>
    <row r="175" spans="1:7" s="145" customFormat="1" ht="12.75" x14ac:dyDescent="0.2">
      <c r="A175" s="150" t="s">
        <v>313</v>
      </c>
      <c r="B175" s="151" t="s">
        <v>13</v>
      </c>
      <c r="C175" s="152" t="s">
        <v>314</v>
      </c>
      <c r="D175" s="148">
        <f>D176+D178+D180+D182</f>
        <v>31088471.629999999</v>
      </c>
      <c r="E175" s="148">
        <f>E176+E178+E180+E182</f>
        <v>15334385.26</v>
      </c>
      <c r="F175" s="148">
        <f t="shared" si="2"/>
        <v>15754086.369999999</v>
      </c>
      <c r="G175" s="146"/>
    </row>
    <row r="176" spans="1:7" s="145" customFormat="1" ht="130.5" customHeight="1" x14ac:dyDescent="0.2">
      <c r="A176" s="150" t="s">
        <v>315</v>
      </c>
      <c r="B176" s="151" t="s">
        <v>13</v>
      </c>
      <c r="C176" s="152" t="s">
        <v>316</v>
      </c>
      <c r="D176" s="148">
        <f>D177</f>
        <v>703080</v>
      </c>
      <c r="E176" s="148">
        <f>E177</f>
        <v>334406</v>
      </c>
      <c r="F176" s="148">
        <f t="shared" si="2"/>
        <v>368674</v>
      </c>
      <c r="G176" s="146"/>
    </row>
    <row r="177" spans="1:7" s="145" customFormat="1" ht="127.5" customHeight="1" x14ac:dyDescent="0.2">
      <c r="A177" s="150" t="s">
        <v>317</v>
      </c>
      <c r="B177" s="151" t="s">
        <v>13</v>
      </c>
      <c r="C177" s="152" t="s">
        <v>318</v>
      </c>
      <c r="D177" s="148">
        <v>703080</v>
      </c>
      <c r="E177" s="148">
        <v>334406</v>
      </c>
      <c r="F177" s="148">
        <f t="shared" si="2"/>
        <v>368674</v>
      </c>
      <c r="G177" s="146"/>
    </row>
    <row r="178" spans="1:7" s="145" customFormat="1" ht="67.5" customHeight="1" x14ac:dyDescent="0.2">
      <c r="A178" s="150" t="s">
        <v>319</v>
      </c>
      <c r="B178" s="151" t="s">
        <v>13</v>
      </c>
      <c r="C178" s="152" t="s">
        <v>320</v>
      </c>
      <c r="D178" s="148">
        <f>D179</f>
        <v>2048511.63</v>
      </c>
      <c r="E178" s="148">
        <f>E179</f>
        <v>1028070.16</v>
      </c>
      <c r="F178" s="148">
        <f t="shared" si="2"/>
        <v>1020441.4699999999</v>
      </c>
      <c r="G178" s="146"/>
    </row>
    <row r="179" spans="1:7" s="145" customFormat="1" ht="69.75" customHeight="1" x14ac:dyDescent="0.2">
      <c r="A179" s="150" t="s">
        <v>321</v>
      </c>
      <c r="B179" s="151" t="s">
        <v>13</v>
      </c>
      <c r="C179" s="152" t="s">
        <v>322</v>
      </c>
      <c r="D179" s="148">
        <v>2048511.63</v>
      </c>
      <c r="E179" s="148">
        <v>1028070.16</v>
      </c>
      <c r="F179" s="148">
        <f t="shared" si="2"/>
        <v>1020441.4699999999</v>
      </c>
      <c r="G179" s="146"/>
    </row>
    <row r="180" spans="1:7" s="145" customFormat="1" ht="98.25" customHeight="1" x14ac:dyDescent="0.2">
      <c r="A180" s="150" t="s">
        <v>323</v>
      </c>
      <c r="B180" s="151" t="s">
        <v>13</v>
      </c>
      <c r="C180" s="152" t="s">
        <v>324</v>
      </c>
      <c r="D180" s="148">
        <f>D181</f>
        <v>27686880</v>
      </c>
      <c r="E180" s="148">
        <f>E181</f>
        <v>13589290.74</v>
      </c>
      <c r="F180" s="148">
        <f t="shared" si="2"/>
        <v>14097589.26</v>
      </c>
      <c r="G180" s="146"/>
    </row>
    <row r="181" spans="1:7" s="145" customFormat="1" ht="108" customHeight="1" x14ac:dyDescent="0.2">
      <c r="A181" s="150" t="s">
        <v>325</v>
      </c>
      <c r="B181" s="151" t="s">
        <v>13</v>
      </c>
      <c r="C181" s="152" t="s">
        <v>326</v>
      </c>
      <c r="D181" s="148">
        <v>27686880</v>
      </c>
      <c r="E181" s="148">
        <v>13589290.74</v>
      </c>
      <c r="F181" s="148">
        <f t="shared" si="2"/>
        <v>14097589.26</v>
      </c>
      <c r="G181" s="146"/>
    </row>
    <row r="182" spans="1:7" s="145" customFormat="1" ht="19.5" customHeight="1" x14ac:dyDescent="0.2">
      <c r="A182" s="150" t="s">
        <v>327</v>
      </c>
      <c r="B182" s="151" t="s">
        <v>13</v>
      </c>
      <c r="C182" s="152" t="s">
        <v>328</v>
      </c>
      <c r="D182" s="148">
        <f>D183</f>
        <v>650000</v>
      </c>
      <c r="E182" s="148">
        <f>E183</f>
        <v>382618.36</v>
      </c>
      <c r="F182" s="148">
        <f t="shared" si="2"/>
        <v>267381.64</v>
      </c>
      <c r="G182" s="146"/>
    </row>
    <row r="183" spans="1:7" s="145" customFormat="1" ht="31.5" customHeight="1" x14ac:dyDescent="0.2">
      <c r="A183" s="150" t="s">
        <v>329</v>
      </c>
      <c r="B183" s="151" t="s">
        <v>13</v>
      </c>
      <c r="C183" s="152" t="s">
        <v>330</v>
      </c>
      <c r="D183" s="148">
        <v>650000</v>
      </c>
      <c r="E183" s="148">
        <v>382618.36</v>
      </c>
      <c r="F183" s="148">
        <f t="shared" si="2"/>
        <v>267381.64</v>
      </c>
      <c r="G183" s="146"/>
    </row>
    <row r="184" spans="1:7" s="145" customFormat="1" ht="41.25" customHeight="1" x14ac:dyDescent="0.2">
      <c r="A184" s="150" t="s">
        <v>331</v>
      </c>
      <c r="B184" s="151" t="s">
        <v>13</v>
      </c>
      <c r="C184" s="152" t="s">
        <v>332</v>
      </c>
      <c r="D184" s="148">
        <f>D185</f>
        <v>0</v>
      </c>
      <c r="E184" s="148">
        <f>E185</f>
        <v>-2456.5300000000002</v>
      </c>
      <c r="F184" s="148">
        <v>0</v>
      </c>
      <c r="G184" s="146"/>
    </row>
    <row r="185" spans="1:7" s="145" customFormat="1" ht="46.5" customHeight="1" x14ac:dyDescent="0.2">
      <c r="A185" s="150" t="s">
        <v>333</v>
      </c>
      <c r="B185" s="151" t="s">
        <v>13</v>
      </c>
      <c r="C185" s="152" t="s">
        <v>334</v>
      </c>
      <c r="D185" s="148">
        <f>D186</f>
        <v>0</v>
      </c>
      <c r="E185" s="148">
        <f>E186</f>
        <v>-2456.5300000000002</v>
      </c>
      <c r="F185" s="148">
        <v>0</v>
      </c>
      <c r="G185" s="146"/>
    </row>
    <row r="186" spans="1:7" s="145" customFormat="1" ht="39.75" customHeight="1" thickBot="1" x14ac:dyDescent="0.25">
      <c r="A186" s="150" t="s">
        <v>335</v>
      </c>
      <c r="B186" s="151" t="s">
        <v>13</v>
      </c>
      <c r="C186" s="152" t="s">
        <v>336</v>
      </c>
      <c r="D186" s="148">
        <v>0</v>
      </c>
      <c r="E186" s="148">
        <v>-2456.5300000000002</v>
      </c>
      <c r="F186" s="148">
        <v>0</v>
      </c>
      <c r="G186" s="146"/>
    </row>
    <row r="187" spans="1:7" ht="12.95" customHeight="1" x14ac:dyDescent="0.25">
      <c r="A187" s="17"/>
      <c r="B187" s="142"/>
      <c r="C187" s="142"/>
      <c r="D187" s="142"/>
      <c r="E187" s="142"/>
      <c r="F187" s="142"/>
      <c r="G187" s="19"/>
    </row>
    <row r="188" spans="1:7" ht="12.95" customHeight="1" x14ac:dyDescent="0.25">
      <c r="A188" s="17"/>
      <c r="B188" s="17"/>
      <c r="C188" s="17"/>
      <c r="D188" s="143"/>
      <c r="E188" s="143"/>
      <c r="F188" s="143"/>
      <c r="G188" s="19"/>
    </row>
  </sheetData>
  <mergeCells count="9">
    <mergeCell ref="C6:D6"/>
    <mergeCell ref="A7:F7"/>
    <mergeCell ref="A9:F9"/>
    <mergeCell ref="A11:A12"/>
    <mergeCell ref="B11:B12"/>
    <mergeCell ref="C11:C12"/>
    <mergeCell ref="D11:D12"/>
    <mergeCell ref="E11:E12"/>
    <mergeCell ref="F11:F12"/>
  </mergeCells>
  <pageMargins left="0.78740157480314965" right="0.39370078740157483" top="0.39370078740157483" bottom="0.39370078740157483" header="0" footer="0"/>
  <pageSetup paperSize="9" scale="70" fitToWidth="2" fitToHeight="0" orientation="portrait" r:id="rId1"/>
  <headerFooter>
    <evenFooter>&amp;R&amp;D СТР. &amp;P</evenFooter>
  </headerFooter>
  <rowBreaks count="1" manualBreakCount="1">
    <brk id="22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6"/>
  <sheetViews>
    <sheetView view="pageBreakPreview" zoomScale="90" zoomScaleNormal="100" zoomScaleSheetLayoutView="90" workbookViewId="0">
      <selection activeCell="A8" sqref="A8"/>
    </sheetView>
  </sheetViews>
  <sheetFormatPr defaultRowHeight="12.75" outlineLevelRow="5" x14ac:dyDescent="0.2"/>
  <cols>
    <col min="1" max="1" width="44.625" style="21" customWidth="1"/>
    <col min="2" max="2" width="3.75" style="112" customWidth="1"/>
    <col min="3" max="3" width="5.875" style="112" customWidth="1"/>
    <col min="4" max="4" width="11.5" style="22" customWidth="1"/>
    <col min="5" max="5" width="6.125" style="22" customWidth="1"/>
    <col min="6" max="6" width="14.25" style="22" customWidth="1"/>
    <col min="7" max="8" width="15.625" style="20" customWidth="1"/>
    <col min="9" max="16384" width="9" style="20"/>
  </cols>
  <sheetData>
    <row r="1" spans="1:8" ht="20.25" customHeight="1" x14ac:dyDescent="0.25">
      <c r="A1" s="194"/>
      <c r="B1" s="194"/>
      <c r="C1" s="194"/>
      <c r="D1" s="194"/>
      <c r="E1" s="194"/>
      <c r="F1" s="194"/>
      <c r="G1" s="195"/>
      <c r="H1" s="195"/>
    </row>
    <row r="2" spans="1:8" s="1" customFormat="1" ht="18.75" customHeight="1" x14ac:dyDescent="0.25">
      <c r="A2" s="200" t="s">
        <v>976</v>
      </c>
      <c r="B2" s="200"/>
      <c r="C2" s="200"/>
      <c r="D2" s="200"/>
      <c r="E2" s="200"/>
      <c r="F2" s="200"/>
      <c r="G2" s="200"/>
      <c r="H2" s="200"/>
    </row>
    <row r="3" spans="1:8" ht="15.75" customHeight="1" x14ac:dyDescent="0.2">
      <c r="B3" s="111"/>
      <c r="C3" s="111"/>
      <c r="F3" s="23"/>
    </row>
    <row r="4" spans="1:8" s="47" customFormat="1" ht="106.5" customHeight="1" x14ac:dyDescent="0.25">
      <c r="A4" s="59" t="s">
        <v>4</v>
      </c>
      <c r="B4" s="196" t="s">
        <v>337</v>
      </c>
      <c r="C4" s="196"/>
      <c r="D4" s="196"/>
      <c r="E4" s="196"/>
      <c r="F4" s="60" t="s">
        <v>3</v>
      </c>
      <c r="G4" s="60" t="s">
        <v>5</v>
      </c>
      <c r="H4" s="60" t="s">
        <v>445</v>
      </c>
    </row>
    <row r="5" spans="1:8" s="47" customFormat="1" ht="15" customHeight="1" x14ac:dyDescent="0.25">
      <c r="A5" s="24">
        <v>1</v>
      </c>
      <c r="B5" s="197">
        <v>2</v>
      </c>
      <c r="C5" s="198"/>
      <c r="D5" s="198"/>
      <c r="E5" s="199"/>
      <c r="F5" s="58">
        <v>3</v>
      </c>
      <c r="G5" s="86">
        <v>4</v>
      </c>
      <c r="H5" s="86">
        <v>5</v>
      </c>
    </row>
    <row r="6" spans="1:8" s="47" customFormat="1" ht="15" customHeight="1" x14ac:dyDescent="0.25">
      <c r="A6" s="84" t="s">
        <v>338</v>
      </c>
      <c r="B6" s="185" t="s">
        <v>14</v>
      </c>
      <c r="C6" s="186"/>
      <c r="D6" s="186"/>
      <c r="E6" s="187"/>
      <c r="F6" s="129">
        <f>F8+F22+F50+F59+F68+F77+F86+F106+F130+F157+F320+F503+F552+F565+F625+F639+F648+F657+F666+F676+F685+F694+F703</f>
        <v>1386388330.9700003</v>
      </c>
      <c r="G6" s="129">
        <f>G8+G22+G50+G59+G68+G77+G86+G106+G130+G157+G320+G503+G552+G565+G625+G639+G648+G657+G666+G676+G685+G694+G703</f>
        <v>524241654.72999996</v>
      </c>
      <c r="H6" s="129">
        <f>H8+H22+H50+H59+H68+H77+H86+H106+H130+H157+H320+H503+H552+H565+H625+H639+H648+H657+H666+H676+H685+H694+H703</f>
        <v>862146676.24000001</v>
      </c>
    </row>
    <row r="7" spans="1:8" s="47" customFormat="1" ht="15" customHeight="1" x14ac:dyDescent="0.25">
      <c r="A7" s="85" t="s">
        <v>15</v>
      </c>
      <c r="B7" s="188"/>
      <c r="C7" s="189"/>
      <c r="D7" s="189"/>
      <c r="E7" s="190"/>
      <c r="F7" s="45"/>
      <c r="G7" s="46"/>
      <c r="H7" s="46"/>
    </row>
    <row r="8" spans="1:8" ht="42" customHeight="1" outlineLevel="5" x14ac:dyDescent="0.2">
      <c r="A8" s="83" t="s">
        <v>1017</v>
      </c>
      <c r="B8" s="98" t="s">
        <v>452</v>
      </c>
      <c r="C8" s="99" t="s">
        <v>869</v>
      </c>
      <c r="D8" s="87" t="s">
        <v>451</v>
      </c>
      <c r="E8" s="88" t="s">
        <v>452</v>
      </c>
      <c r="F8" s="89">
        <f t="shared" ref="F8:G10" si="0">F9</f>
        <v>50000</v>
      </c>
      <c r="G8" s="89">
        <f t="shared" si="0"/>
        <v>0</v>
      </c>
      <c r="H8" s="90">
        <f t="shared" ref="H8:H11" si="1">F8-G8</f>
        <v>50000</v>
      </c>
    </row>
    <row r="9" spans="1:8" ht="42" customHeight="1" outlineLevel="5" x14ac:dyDescent="0.2">
      <c r="A9" s="27" t="s">
        <v>870</v>
      </c>
      <c r="B9" s="100" t="s">
        <v>871</v>
      </c>
      <c r="C9" s="101" t="s">
        <v>869</v>
      </c>
      <c r="D9" s="62" t="s">
        <v>451</v>
      </c>
      <c r="E9" s="63" t="s">
        <v>452</v>
      </c>
      <c r="F9" s="53">
        <f t="shared" si="0"/>
        <v>50000</v>
      </c>
      <c r="G9" s="53">
        <f t="shared" si="0"/>
        <v>0</v>
      </c>
      <c r="H9" s="28">
        <f t="shared" si="1"/>
        <v>50000</v>
      </c>
    </row>
    <row r="10" spans="1:8" ht="42" customHeight="1" outlineLevel="5" x14ac:dyDescent="0.2">
      <c r="A10" s="27" t="s">
        <v>371</v>
      </c>
      <c r="B10" s="100" t="s">
        <v>871</v>
      </c>
      <c r="C10" s="101" t="s">
        <v>872</v>
      </c>
      <c r="D10" s="62" t="s">
        <v>451</v>
      </c>
      <c r="E10" s="63" t="s">
        <v>452</v>
      </c>
      <c r="F10" s="53">
        <f t="shared" si="0"/>
        <v>50000</v>
      </c>
      <c r="G10" s="53">
        <f t="shared" si="0"/>
        <v>0</v>
      </c>
      <c r="H10" s="28">
        <f t="shared" si="1"/>
        <v>50000</v>
      </c>
    </row>
    <row r="11" spans="1:8" ht="42" customHeight="1" outlineLevel="5" x14ac:dyDescent="0.2">
      <c r="A11" s="27" t="s">
        <v>382</v>
      </c>
      <c r="B11" s="100" t="s">
        <v>871</v>
      </c>
      <c r="C11" s="101" t="s">
        <v>873</v>
      </c>
      <c r="D11" s="62" t="s">
        <v>451</v>
      </c>
      <c r="E11" s="63" t="s">
        <v>452</v>
      </c>
      <c r="F11" s="53">
        <f>F12+F17</f>
        <v>50000</v>
      </c>
      <c r="G11" s="53">
        <f>G12+G17</f>
        <v>0</v>
      </c>
      <c r="H11" s="28">
        <f t="shared" si="1"/>
        <v>50000</v>
      </c>
    </row>
    <row r="12" spans="1:8" ht="42" customHeight="1" outlineLevel="5" x14ac:dyDescent="0.2">
      <c r="A12" s="32" t="s">
        <v>877</v>
      </c>
      <c r="B12" s="102" t="s">
        <v>871</v>
      </c>
      <c r="C12" s="103" t="s">
        <v>873</v>
      </c>
      <c r="D12" s="69" t="s">
        <v>874</v>
      </c>
      <c r="E12" s="70" t="s">
        <v>452</v>
      </c>
      <c r="F12" s="54">
        <f t="shared" ref="F12:G15" si="2">F13</f>
        <v>45000</v>
      </c>
      <c r="G12" s="54">
        <f t="shared" si="2"/>
        <v>0</v>
      </c>
      <c r="H12" s="33">
        <f t="shared" ref="H12:H15" si="3">F12-G12</f>
        <v>45000</v>
      </c>
    </row>
    <row r="13" spans="1:8" ht="42" customHeight="1" outlineLevel="5" x14ac:dyDescent="0.2">
      <c r="A13" s="27" t="s">
        <v>453</v>
      </c>
      <c r="B13" s="104" t="s">
        <v>871</v>
      </c>
      <c r="C13" s="105" t="s">
        <v>873</v>
      </c>
      <c r="D13" s="62" t="s">
        <v>454</v>
      </c>
      <c r="E13" s="63" t="s">
        <v>452</v>
      </c>
      <c r="F13" s="53">
        <f t="shared" si="2"/>
        <v>45000</v>
      </c>
      <c r="G13" s="53">
        <f t="shared" si="2"/>
        <v>0</v>
      </c>
      <c r="H13" s="28">
        <f t="shared" si="3"/>
        <v>45000</v>
      </c>
    </row>
    <row r="14" spans="1:8" ht="31.5" customHeight="1" outlineLevel="5" x14ac:dyDescent="0.2">
      <c r="A14" s="30" t="s">
        <v>352</v>
      </c>
      <c r="B14" s="73" t="s">
        <v>871</v>
      </c>
      <c r="C14" s="74" t="s">
        <v>873</v>
      </c>
      <c r="D14" s="62" t="s">
        <v>454</v>
      </c>
      <c r="E14" s="63" t="s">
        <v>455</v>
      </c>
      <c r="F14" s="53">
        <f t="shared" si="2"/>
        <v>45000</v>
      </c>
      <c r="G14" s="53">
        <f t="shared" si="2"/>
        <v>0</v>
      </c>
      <c r="H14" s="28">
        <f t="shared" si="3"/>
        <v>45000</v>
      </c>
    </row>
    <row r="15" spans="1:8" ht="47.25" customHeight="1" outlineLevel="5" x14ac:dyDescent="0.2">
      <c r="A15" s="30" t="s">
        <v>383</v>
      </c>
      <c r="B15" s="73" t="s">
        <v>871</v>
      </c>
      <c r="C15" s="74" t="s">
        <v>873</v>
      </c>
      <c r="D15" s="62" t="s">
        <v>454</v>
      </c>
      <c r="E15" s="63" t="s">
        <v>456</v>
      </c>
      <c r="F15" s="53">
        <f t="shared" si="2"/>
        <v>45000</v>
      </c>
      <c r="G15" s="53">
        <f t="shared" si="2"/>
        <v>0</v>
      </c>
      <c r="H15" s="28">
        <f t="shared" si="3"/>
        <v>45000</v>
      </c>
    </row>
    <row r="16" spans="1:8" ht="62.25" customHeight="1" outlineLevel="5" x14ac:dyDescent="0.2">
      <c r="A16" s="30" t="s">
        <v>384</v>
      </c>
      <c r="B16" s="73" t="s">
        <v>871</v>
      </c>
      <c r="C16" s="74" t="s">
        <v>873</v>
      </c>
      <c r="D16" s="62" t="s">
        <v>454</v>
      </c>
      <c r="E16" s="63" t="s">
        <v>879</v>
      </c>
      <c r="F16" s="67">
        <v>45000</v>
      </c>
      <c r="G16" s="68">
        <v>0</v>
      </c>
      <c r="H16" s="68">
        <f>F16-G16</f>
        <v>45000</v>
      </c>
    </row>
    <row r="17" spans="1:8" ht="47.25" customHeight="1" outlineLevel="5" x14ac:dyDescent="0.2">
      <c r="A17" s="38" t="s">
        <v>878</v>
      </c>
      <c r="B17" s="96" t="s">
        <v>871</v>
      </c>
      <c r="C17" s="97" t="s">
        <v>873</v>
      </c>
      <c r="D17" s="69" t="s">
        <v>876</v>
      </c>
      <c r="E17" s="70" t="s">
        <v>452</v>
      </c>
      <c r="F17" s="54">
        <f>F18</f>
        <v>5000</v>
      </c>
      <c r="G17" s="54">
        <f>G18</f>
        <v>0</v>
      </c>
      <c r="H17" s="33">
        <f t="shared" ref="H17:H20" si="4">F17-G17</f>
        <v>5000</v>
      </c>
    </row>
    <row r="18" spans="1:8" ht="31.5" customHeight="1" outlineLevel="5" x14ac:dyDescent="0.2">
      <c r="A18" s="27" t="s">
        <v>453</v>
      </c>
      <c r="B18" s="73" t="s">
        <v>871</v>
      </c>
      <c r="C18" s="74" t="s">
        <v>873</v>
      </c>
      <c r="D18" s="62" t="s">
        <v>457</v>
      </c>
      <c r="E18" s="63" t="s">
        <v>452</v>
      </c>
      <c r="F18" s="53">
        <f>F19</f>
        <v>5000</v>
      </c>
      <c r="G18" s="28">
        <f t="shared" ref="G18:G19" si="5">G19</f>
        <v>0</v>
      </c>
      <c r="H18" s="28">
        <f t="shared" si="4"/>
        <v>5000</v>
      </c>
    </row>
    <row r="19" spans="1:8" ht="31.5" customHeight="1" outlineLevel="5" x14ac:dyDescent="0.2">
      <c r="A19" s="30" t="s">
        <v>458</v>
      </c>
      <c r="B19" s="73" t="s">
        <v>871</v>
      </c>
      <c r="C19" s="74" t="s">
        <v>873</v>
      </c>
      <c r="D19" s="62" t="s">
        <v>457</v>
      </c>
      <c r="E19" s="63" t="s">
        <v>339</v>
      </c>
      <c r="F19" s="53">
        <f>F20</f>
        <v>5000</v>
      </c>
      <c r="G19" s="28">
        <f t="shared" si="5"/>
        <v>0</v>
      </c>
      <c r="H19" s="28">
        <f t="shared" si="4"/>
        <v>5000</v>
      </c>
    </row>
    <row r="20" spans="1:8" ht="31.5" customHeight="1" outlineLevel="5" x14ac:dyDescent="0.2">
      <c r="A20" s="30" t="s">
        <v>459</v>
      </c>
      <c r="B20" s="73" t="s">
        <v>871</v>
      </c>
      <c r="C20" s="74" t="s">
        <v>873</v>
      </c>
      <c r="D20" s="62" t="s">
        <v>457</v>
      </c>
      <c r="E20" s="63" t="s">
        <v>460</v>
      </c>
      <c r="F20" s="53">
        <f>F21</f>
        <v>5000</v>
      </c>
      <c r="G20" s="28">
        <v>0</v>
      </c>
      <c r="H20" s="28">
        <f t="shared" si="4"/>
        <v>5000</v>
      </c>
    </row>
    <row r="21" spans="1:8" ht="31.5" customHeight="1" outlineLevel="5" x14ac:dyDescent="0.2">
      <c r="A21" s="30" t="s">
        <v>350</v>
      </c>
      <c r="B21" s="73" t="s">
        <v>871</v>
      </c>
      <c r="C21" s="74" t="s">
        <v>873</v>
      </c>
      <c r="D21" s="62" t="s">
        <v>457</v>
      </c>
      <c r="E21" s="63" t="s">
        <v>880</v>
      </c>
      <c r="F21" s="67">
        <v>5000</v>
      </c>
      <c r="G21" s="67">
        <v>0</v>
      </c>
      <c r="H21" s="68">
        <f>F21-G21</f>
        <v>5000</v>
      </c>
    </row>
    <row r="22" spans="1:8" ht="39.75" customHeight="1" x14ac:dyDescent="0.2">
      <c r="A22" s="31" t="s">
        <v>461</v>
      </c>
      <c r="B22" s="106" t="s">
        <v>452</v>
      </c>
      <c r="C22" s="107" t="s">
        <v>869</v>
      </c>
      <c r="D22" s="64" t="s">
        <v>462</v>
      </c>
      <c r="E22" s="65" t="s">
        <v>452</v>
      </c>
      <c r="F22" s="66">
        <f>F23+F38</f>
        <v>5482000</v>
      </c>
      <c r="G22" s="66">
        <f>G23+G38</f>
        <v>3236101.64</v>
      </c>
      <c r="H22" s="26">
        <f t="shared" ref="H22:H29" si="6">F22-G22</f>
        <v>2245898.36</v>
      </c>
    </row>
    <row r="23" spans="1:8" ht="39.75" customHeight="1" x14ac:dyDescent="0.2">
      <c r="A23" s="27" t="s">
        <v>870</v>
      </c>
      <c r="B23" s="73" t="s">
        <v>871</v>
      </c>
      <c r="C23" s="74" t="s">
        <v>869</v>
      </c>
      <c r="D23" s="62" t="s">
        <v>462</v>
      </c>
      <c r="E23" s="63" t="s">
        <v>452</v>
      </c>
      <c r="F23" s="53">
        <f t="shared" ref="F23:G25" si="7">F24</f>
        <v>3957000</v>
      </c>
      <c r="G23" s="53">
        <f t="shared" si="7"/>
        <v>2615571.2400000002</v>
      </c>
      <c r="H23" s="29">
        <f t="shared" si="6"/>
        <v>1341428.7599999998</v>
      </c>
    </row>
    <row r="24" spans="1:8" ht="29.25" customHeight="1" x14ac:dyDescent="0.2">
      <c r="A24" s="30" t="s">
        <v>422</v>
      </c>
      <c r="B24" s="73" t="s">
        <v>871</v>
      </c>
      <c r="C24" s="74" t="s">
        <v>881</v>
      </c>
      <c r="D24" s="62" t="s">
        <v>462</v>
      </c>
      <c r="E24" s="63" t="s">
        <v>452</v>
      </c>
      <c r="F24" s="53">
        <f t="shared" si="7"/>
        <v>3957000</v>
      </c>
      <c r="G24" s="53">
        <f t="shared" si="7"/>
        <v>2615571.2400000002</v>
      </c>
      <c r="H24" s="29">
        <f t="shared" si="6"/>
        <v>1341428.7599999998</v>
      </c>
    </row>
    <row r="25" spans="1:8" ht="30.75" customHeight="1" x14ac:dyDescent="0.2">
      <c r="A25" s="30" t="s">
        <v>423</v>
      </c>
      <c r="B25" s="73" t="s">
        <v>871</v>
      </c>
      <c r="C25" s="74" t="s">
        <v>882</v>
      </c>
      <c r="D25" s="62" t="s">
        <v>462</v>
      </c>
      <c r="E25" s="63" t="s">
        <v>452</v>
      </c>
      <c r="F25" s="53">
        <f t="shared" si="7"/>
        <v>3957000</v>
      </c>
      <c r="G25" s="53">
        <f t="shared" si="7"/>
        <v>2615571.2400000002</v>
      </c>
      <c r="H25" s="29">
        <f t="shared" si="6"/>
        <v>1341428.7599999998</v>
      </c>
    </row>
    <row r="26" spans="1:8" ht="34.5" customHeight="1" x14ac:dyDescent="0.2">
      <c r="A26" s="32" t="s">
        <v>463</v>
      </c>
      <c r="B26" s="73" t="s">
        <v>871</v>
      </c>
      <c r="C26" s="74" t="s">
        <v>882</v>
      </c>
      <c r="D26" s="71" t="s">
        <v>464</v>
      </c>
      <c r="E26" s="70" t="s">
        <v>452</v>
      </c>
      <c r="F26" s="54">
        <f>F27+F34</f>
        <v>3957000</v>
      </c>
      <c r="G26" s="54">
        <f>G27+G34</f>
        <v>2615571.2400000002</v>
      </c>
      <c r="H26" s="34">
        <f t="shared" si="6"/>
        <v>1341428.7599999998</v>
      </c>
    </row>
    <row r="27" spans="1:8" ht="30" customHeight="1" x14ac:dyDescent="0.2">
      <c r="A27" s="30" t="s">
        <v>465</v>
      </c>
      <c r="B27" s="73" t="s">
        <v>871</v>
      </c>
      <c r="C27" s="74" t="s">
        <v>882</v>
      </c>
      <c r="D27" s="62" t="s">
        <v>466</v>
      </c>
      <c r="E27" s="63" t="s">
        <v>452</v>
      </c>
      <c r="F27" s="53">
        <f>F28+F31</f>
        <v>700000</v>
      </c>
      <c r="G27" s="53">
        <f>G28+G31</f>
        <v>403219.28</v>
      </c>
      <c r="H27" s="29">
        <f t="shared" si="6"/>
        <v>296780.71999999997</v>
      </c>
    </row>
    <row r="28" spans="1:8" ht="61.5" customHeight="1" x14ac:dyDescent="0.2">
      <c r="A28" s="30" t="s">
        <v>341</v>
      </c>
      <c r="B28" s="73" t="s">
        <v>871</v>
      </c>
      <c r="C28" s="74" t="s">
        <v>882</v>
      </c>
      <c r="D28" s="62" t="s">
        <v>466</v>
      </c>
      <c r="E28" s="63" t="s">
        <v>467</v>
      </c>
      <c r="F28" s="53">
        <f>F29</f>
        <v>318600</v>
      </c>
      <c r="G28" s="53">
        <f>G29</f>
        <v>198000</v>
      </c>
      <c r="H28" s="29">
        <f t="shared" si="6"/>
        <v>120600</v>
      </c>
    </row>
    <row r="29" spans="1:8" ht="32.25" customHeight="1" x14ac:dyDescent="0.2">
      <c r="A29" s="30" t="s">
        <v>468</v>
      </c>
      <c r="B29" s="73" t="s">
        <v>871</v>
      </c>
      <c r="C29" s="74" t="s">
        <v>882</v>
      </c>
      <c r="D29" s="62" t="s">
        <v>466</v>
      </c>
      <c r="E29" s="63" t="s">
        <v>469</v>
      </c>
      <c r="F29" s="53">
        <f>F30</f>
        <v>318600</v>
      </c>
      <c r="G29" s="53">
        <f>G30</f>
        <v>198000</v>
      </c>
      <c r="H29" s="29">
        <f t="shared" si="6"/>
        <v>120600</v>
      </c>
    </row>
    <row r="30" spans="1:8" ht="32.25" customHeight="1" x14ac:dyDescent="0.2">
      <c r="A30" s="30" t="s">
        <v>424</v>
      </c>
      <c r="B30" s="73" t="s">
        <v>871</v>
      </c>
      <c r="C30" s="74" t="s">
        <v>882</v>
      </c>
      <c r="D30" s="62" t="s">
        <v>466</v>
      </c>
      <c r="E30" s="63" t="s">
        <v>883</v>
      </c>
      <c r="F30" s="67">
        <v>318600</v>
      </c>
      <c r="G30" s="72">
        <v>198000</v>
      </c>
      <c r="H30" s="72">
        <f>F30-G30</f>
        <v>120600</v>
      </c>
    </row>
    <row r="31" spans="1:8" ht="32.25" customHeight="1" x14ac:dyDescent="0.2">
      <c r="A31" s="27" t="s">
        <v>348</v>
      </c>
      <c r="B31" s="73" t="s">
        <v>871</v>
      </c>
      <c r="C31" s="74" t="s">
        <v>882</v>
      </c>
      <c r="D31" s="62" t="s">
        <v>466</v>
      </c>
      <c r="E31" s="63" t="s">
        <v>339</v>
      </c>
      <c r="F31" s="53">
        <f>F32</f>
        <v>381400</v>
      </c>
      <c r="G31" s="53">
        <f>G32</f>
        <v>205219.28</v>
      </c>
      <c r="H31" s="29">
        <f t="shared" ref="H31:H32" si="8">F31-G31</f>
        <v>176180.72</v>
      </c>
    </row>
    <row r="32" spans="1:8" ht="33" customHeight="1" x14ac:dyDescent="0.2">
      <c r="A32" s="27" t="s">
        <v>459</v>
      </c>
      <c r="B32" s="73" t="s">
        <v>871</v>
      </c>
      <c r="C32" s="74" t="s">
        <v>882</v>
      </c>
      <c r="D32" s="62" t="s">
        <v>466</v>
      </c>
      <c r="E32" s="63" t="s">
        <v>460</v>
      </c>
      <c r="F32" s="53">
        <f>F33</f>
        <v>381400</v>
      </c>
      <c r="G32" s="53">
        <f>G33</f>
        <v>205219.28</v>
      </c>
      <c r="H32" s="29">
        <f t="shared" si="8"/>
        <v>176180.72</v>
      </c>
    </row>
    <row r="33" spans="1:8" ht="24" customHeight="1" x14ac:dyDescent="0.2">
      <c r="A33" s="27" t="s">
        <v>350</v>
      </c>
      <c r="B33" s="73" t="s">
        <v>871</v>
      </c>
      <c r="C33" s="74" t="s">
        <v>882</v>
      </c>
      <c r="D33" s="62" t="s">
        <v>466</v>
      </c>
      <c r="E33" s="63" t="s">
        <v>880</v>
      </c>
      <c r="F33" s="67">
        <v>381400</v>
      </c>
      <c r="G33" s="72">
        <v>205219.28</v>
      </c>
      <c r="H33" s="72">
        <f>F33-G33</f>
        <v>176180.72</v>
      </c>
    </row>
    <row r="34" spans="1:8" ht="31.5" customHeight="1" x14ac:dyDescent="0.2">
      <c r="A34" s="30" t="s">
        <v>472</v>
      </c>
      <c r="B34" s="73" t="s">
        <v>871</v>
      </c>
      <c r="C34" s="74" t="s">
        <v>882</v>
      </c>
      <c r="D34" s="62" t="s">
        <v>473</v>
      </c>
      <c r="E34" s="63" t="s">
        <v>452</v>
      </c>
      <c r="F34" s="53">
        <f t="shared" ref="F34:G36" si="9">F35</f>
        <v>3257000</v>
      </c>
      <c r="G34" s="53">
        <f t="shared" si="9"/>
        <v>2212351.96</v>
      </c>
      <c r="H34" s="29">
        <f t="shared" ref="H34:H36" si="10">F34-G34</f>
        <v>1044648.04</v>
      </c>
    </row>
    <row r="35" spans="1:8" ht="30" customHeight="1" x14ac:dyDescent="0.2">
      <c r="A35" s="30" t="s">
        <v>348</v>
      </c>
      <c r="B35" s="73" t="s">
        <v>871</v>
      </c>
      <c r="C35" s="74" t="s">
        <v>882</v>
      </c>
      <c r="D35" s="62" t="s">
        <v>473</v>
      </c>
      <c r="E35" s="63" t="s">
        <v>339</v>
      </c>
      <c r="F35" s="53">
        <f t="shared" si="9"/>
        <v>3257000</v>
      </c>
      <c r="G35" s="53">
        <f t="shared" si="9"/>
        <v>2212351.96</v>
      </c>
      <c r="H35" s="29">
        <f t="shared" si="10"/>
        <v>1044648.04</v>
      </c>
    </row>
    <row r="36" spans="1:8" ht="35.25" customHeight="1" x14ac:dyDescent="0.2">
      <c r="A36" s="30" t="s">
        <v>459</v>
      </c>
      <c r="B36" s="73" t="s">
        <v>871</v>
      </c>
      <c r="C36" s="74" t="s">
        <v>882</v>
      </c>
      <c r="D36" s="62" t="s">
        <v>473</v>
      </c>
      <c r="E36" s="63" t="s">
        <v>460</v>
      </c>
      <c r="F36" s="53">
        <f t="shared" si="9"/>
        <v>3257000</v>
      </c>
      <c r="G36" s="53">
        <f t="shared" si="9"/>
        <v>2212351.96</v>
      </c>
      <c r="H36" s="29">
        <f t="shared" si="10"/>
        <v>1044648.04</v>
      </c>
    </row>
    <row r="37" spans="1:8" ht="28.5" customHeight="1" x14ac:dyDescent="0.2">
      <c r="A37" s="30" t="s">
        <v>350</v>
      </c>
      <c r="B37" s="73" t="s">
        <v>871</v>
      </c>
      <c r="C37" s="74" t="s">
        <v>882</v>
      </c>
      <c r="D37" s="62" t="s">
        <v>473</v>
      </c>
      <c r="E37" s="63" t="s">
        <v>880</v>
      </c>
      <c r="F37" s="67">
        <v>3257000</v>
      </c>
      <c r="G37" s="72">
        <v>2212351.96</v>
      </c>
      <c r="H37" s="72">
        <f>F37-G37</f>
        <v>1044648.04</v>
      </c>
    </row>
    <row r="38" spans="1:8" ht="48.75" customHeight="1" x14ac:dyDescent="0.2">
      <c r="A38" s="30" t="s">
        <v>884</v>
      </c>
      <c r="B38" s="73" t="s">
        <v>875</v>
      </c>
      <c r="C38" s="74" t="s">
        <v>869</v>
      </c>
      <c r="D38" s="62" t="s">
        <v>462</v>
      </c>
      <c r="E38" s="63" t="s">
        <v>452</v>
      </c>
      <c r="F38" s="53">
        <f t="shared" ref="F38:G40" si="11">F39</f>
        <v>1525000</v>
      </c>
      <c r="G38" s="53">
        <f t="shared" si="11"/>
        <v>620530.4</v>
      </c>
      <c r="H38" s="29">
        <f t="shared" ref="H38:H48" si="12">F38-G38</f>
        <v>904469.6</v>
      </c>
    </row>
    <row r="39" spans="1:8" ht="28.5" customHeight="1" x14ac:dyDescent="0.2">
      <c r="A39" s="30" t="s">
        <v>422</v>
      </c>
      <c r="B39" s="73" t="s">
        <v>875</v>
      </c>
      <c r="C39" s="74" t="s">
        <v>881</v>
      </c>
      <c r="D39" s="62" t="s">
        <v>462</v>
      </c>
      <c r="E39" s="63" t="s">
        <v>452</v>
      </c>
      <c r="F39" s="53">
        <f t="shared" si="11"/>
        <v>1525000</v>
      </c>
      <c r="G39" s="53">
        <f t="shared" si="11"/>
        <v>620530.4</v>
      </c>
      <c r="H39" s="29">
        <f t="shared" si="12"/>
        <v>904469.6</v>
      </c>
    </row>
    <row r="40" spans="1:8" ht="28.5" customHeight="1" x14ac:dyDescent="0.2">
      <c r="A40" s="30" t="s">
        <v>423</v>
      </c>
      <c r="B40" s="73" t="s">
        <v>875</v>
      </c>
      <c r="C40" s="74" t="s">
        <v>882</v>
      </c>
      <c r="D40" s="62" t="s">
        <v>462</v>
      </c>
      <c r="E40" s="63" t="s">
        <v>452</v>
      </c>
      <c r="F40" s="53">
        <f t="shared" si="11"/>
        <v>1525000</v>
      </c>
      <c r="G40" s="53">
        <f t="shared" si="11"/>
        <v>620530.4</v>
      </c>
      <c r="H40" s="29">
        <f t="shared" si="12"/>
        <v>904469.6</v>
      </c>
    </row>
    <row r="41" spans="1:8" ht="34.5" customHeight="1" x14ac:dyDescent="0.2">
      <c r="A41" s="32" t="s">
        <v>463</v>
      </c>
      <c r="B41" s="73" t="s">
        <v>875</v>
      </c>
      <c r="C41" s="74" t="s">
        <v>882</v>
      </c>
      <c r="D41" s="62" t="s">
        <v>464</v>
      </c>
      <c r="E41" s="63" t="s">
        <v>452</v>
      </c>
      <c r="F41" s="53">
        <f>F42+F46</f>
        <v>1525000</v>
      </c>
      <c r="G41" s="53">
        <f>G42+G46</f>
        <v>620530.4</v>
      </c>
      <c r="H41" s="34">
        <f t="shared" si="12"/>
        <v>904469.6</v>
      </c>
    </row>
    <row r="42" spans="1:8" ht="34.5" customHeight="1" x14ac:dyDescent="0.2">
      <c r="A42" s="30" t="s">
        <v>465</v>
      </c>
      <c r="B42" s="73" t="s">
        <v>875</v>
      </c>
      <c r="C42" s="74" t="s">
        <v>882</v>
      </c>
      <c r="D42" s="62" t="s">
        <v>466</v>
      </c>
      <c r="E42" s="63" t="s">
        <v>452</v>
      </c>
      <c r="F42" s="53">
        <f t="shared" ref="F42:G44" si="13">F43</f>
        <v>910000</v>
      </c>
      <c r="G42" s="53">
        <f t="shared" si="13"/>
        <v>231180.4</v>
      </c>
      <c r="H42" s="29">
        <f t="shared" si="12"/>
        <v>678819.6</v>
      </c>
    </row>
    <row r="43" spans="1:8" ht="33" customHeight="1" outlineLevel="5" x14ac:dyDescent="0.2">
      <c r="A43" s="27" t="s">
        <v>373</v>
      </c>
      <c r="B43" s="73" t="s">
        <v>875</v>
      </c>
      <c r="C43" s="74" t="s">
        <v>882</v>
      </c>
      <c r="D43" s="62" t="s">
        <v>466</v>
      </c>
      <c r="E43" s="63" t="s">
        <v>470</v>
      </c>
      <c r="F43" s="53">
        <f t="shared" si="13"/>
        <v>910000</v>
      </c>
      <c r="G43" s="53">
        <f t="shared" si="13"/>
        <v>231180.4</v>
      </c>
      <c r="H43" s="29">
        <f t="shared" si="12"/>
        <v>678819.6</v>
      </c>
    </row>
    <row r="44" spans="1:8" ht="25.5" customHeight="1" outlineLevel="5" x14ac:dyDescent="0.2">
      <c r="A44" s="27" t="s">
        <v>374</v>
      </c>
      <c r="B44" s="73" t="s">
        <v>875</v>
      </c>
      <c r="C44" s="74" t="s">
        <v>882</v>
      </c>
      <c r="D44" s="62" t="s">
        <v>466</v>
      </c>
      <c r="E44" s="63" t="s">
        <v>471</v>
      </c>
      <c r="F44" s="53">
        <f t="shared" si="13"/>
        <v>910000</v>
      </c>
      <c r="G44" s="53">
        <f t="shared" si="13"/>
        <v>231180.4</v>
      </c>
      <c r="H44" s="29">
        <f t="shared" si="12"/>
        <v>678819.6</v>
      </c>
    </row>
    <row r="45" spans="1:8" ht="25.5" customHeight="1" outlineLevel="5" x14ac:dyDescent="0.2">
      <c r="A45" s="27" t="s">
        <v>375</v>
      </c>
      <c r="B45" s="73" t="s">
        <v>875</v>
      </c>
      <c r="C45" s="74" t="s">
        <v>882</v>
      </c>
      <c r="D45" s="62" t="s">
        <v>466</v>
      </c>
      <c r="E45" s="63" t="s">
        <v>885</v>
      </c>
      <c r="F45" s="67">
        <v>910000</v>
      </c>
      <c r="G45" s="72">
        <v>231180.4</v>
      </c>
      <c r="H45" s="72">
        <f t="shared" si="12"/>
        <v>678819.6</v>
      </c>
    </row>
    <row r="46" spans="1:8" ht="31.5" customHeight="1" x14ac:dyDescent="0.2">
      <c r="A46" s="30" t="s">
        <v>472</v>
      </c>
      <c r="B46" s="73" t="s">
        <v>875</v>
      </c>
      <c r="C46" s="74" t="s">
        <v>882</v>
      </c>
      <c r="D46" s="62" t="s">
        <v>473</v>
      </c>
      <c r="E46" s="63" t="s">
        <v>452</v>
      </c>
      <c r="F46" s="53">
        <f t="shared" ref="F46:G48" si="14">F47</f>
        <v>615000</v>
      </c>
      <c r="G46" s="53">
        <f t="shared" si="14"/>
        <v>389350</v>
      </c>
      <c r="H46" s="29">
        <f t="shared" si="12"/>
        <v>225650</v>
      </c>
    </row>
    <row r="47" spans="1:8" ht="25.5" customHeight="1" outlineLevel="5" x14ac:dyDescent="0.2">
      <c r="A47" s="27" t="s">
        <v>373</v>
      </c>
      <c r="B47" s="73" t="s">
        <v>875</v>
      </c>
      <c r="C47" s="74" t="s">
        <v>882</v>
      </c>
      <c r="D47" s="62" t="s">
        <v>473</v>
      </c>
      <c r="E47" s="63" t="s">
        <v>470</v>
      </c>
      <c r="F47" s="53">
        <f t="shared" si="14"/>
        <v>615000</v>
      </c>
      <c r="G47" s="53">
        <f t="shared" si="14"/>
        <v>389350</v>
      </c>
      <c r="H47" s="29">
        <f t="shared" si="12"/>
        <v>225650</v>
      </c>
    </row>
    <row r="48" spans="1:8" ht="25.5" customHeight="1" outlineLevel="5" x14ac:dyDescent="0.2">
      <c r="A48" s="27" t="s">
        <v>374</v>
      </c>
      <c r="B48" s="73" t="s">
        <v>875</v>
      </c>
      <c r="C48" s="74" t="s">
        <v>882</v>
      </c>
      <c r="D48" s="62" t="s">
        <v>473</v>
      </c>
      <c r="E48" s="63" t="s">
        <v>471</v>
      </c>
      <c r="F48" s="53">
        <f t="shared" si="14"/>
        <v>615000</v>
      </c>
      <c r="G48" s="53">
        <f t="shared" si="14"/>
        <v>389350</v>
      </c>
      <c r="H48" s="29">
        <f t="shared" si="12"/>
        <v>225650</v>
      </c>
    </row>
    <row r="49" spans="1:8" ht="25.5" customHeight="1" outlineLevel="5" x14ac:dyDescent="0.2">
      <c r="A49" s="27" t="s">
        <v>375</v>
      </c>
      <c r="B49" s="73" t="s">
        <v>875</v>
      </c>
      <c r="C49" s="74" t="s">
        <v>882</v>
      </c>
      <c r="D49" s="62" t="s">
        <v>473</v>
      </c>
      <c r="E49" s="63" t="s">
        <v>885</v>
      </c>
      <c r="F49" s="67">
        <v>615000</v>
      </c>
      <c r="G49" s="72">
        <v>389350</v>
      </c>
      <c r="H49" s="72">
        <f>F49-G49</f>
        <v>225650</v>
      </c>
    </row>
    <row r="50" spans="1:8" ht="43.5" customHeight="1" outlineLevel="1" collapsed="1" x14ac:dyDescent="0.2">
      <c r="A50" s="31" t="s">
        <v>474</v>
      </c>
      <c r="B50" s="106" t="s">
        <v>452</v>
      </c>
      <c r="C50" s="107" t="s">
        <v>869</v>
      </c>
      <c r="D50" s="75" t="s">
        <v>475</v>
      </c>
      <c r="E50" s="76" t="s">
        <v>452</v>
      </c>
      <c r="F50" s="66">
        <f t="shared" ref="F50:G57" si="15">F51</f>
        <v>15000</v>
      </c>
      <c r="G50" s="66">
        <f t="shared" si="15"/>
        <v>0</v>
      </c>
      <c r="H50" s="26">
        <f t="shared" ref="H50:H57" si="16">F50-G50</f>
        <v>15000</v>
      </c>
    </row>
    <row r="51" spans="1:8" ht="43.5" customHeight="1" outlineLevel="1" x14ac:dyDescent="0.2">
      <c r="A51" s="27" t="s">
        <v>870</v>
      </c>
      <c r="B51" s="73" t="s">
        <v>871</v>
      </c>
      <c r="C51" s="74" t="s">
        <v>869</v>
      </c>
      <c r="D51" s="77" t="s">
        <v>475</v>
      </c>
      <c r="E51" s="78" t="s">
        <v>452</v>
      </c>
      <c r="F51" s="53">
        <f t="shared" si="15"/>
        <v>15000</v>
      </c>
      <c r="G51" s="53">
        <f t="shared" si="15"/>
        <v>0</v>
      </c>
      <c r="H51" s="29">
        <f t="shared" si="16"/>
        <v>15000</v>
      </c>
    </row>
    <row r="52" spans="1:8" ht="43.5" customHeight="1" outlineLevel="1" x14ac:dyDescent="0.2">
      <c r="A52" s="30" t="s">
        <v>898</v>
      </c>
      <c r="B52" s="73" t="s">
        <v>871</v>
      </c>
      <c r="C52" s="74" t="s">
        <v>886</v>
      </c>
      <c r="D52" s="77" t="s">
        <v>475</v>
      </c>
      <c r="E52" s="78" t="s">
        <v>452</v>
      </c>
      <c r="F52" s="53">
        <f t="shared" si="15"/>
        <v>15000</v>
      </c>
      <c r="G52" s="53">
        <f t="shared" si="15"/>
        <v>0</v>
      </c>
      <c r="H52" s="29">
        <f t="shared" si="16"/>
        <v>15000</v>
      </c>
    </row>
    <row r="53" spans="1:8" ht="43.5" customHeight="1" outlineLevel="1" x14ac:dyDescent="0.2">
      <c r="A53" s="30" t="s">
        <v>356</v>
      </c>
      <c r="B53" s="73" t="s">
        <v>871</v>
      </c>
      <c r="C53" s="74" t="s">
        <v>887</v>
      </c>
      <c r="D53" s="77" t="s">
        <v>475</v>
      </c>
      <c r="E53" s="78" t="s">
        <v>452</v>
      </c>
      <c r="F53" s="53">
        <f t="shared" si="15"/>
        <v>15000</v>
      </c>
      <c r="G53" s="53">
        <f t="shared" si="15"/>
        <v>0</v>
      </c>
      <c r="H53" s="29">
        <f t="shared" si="16"/>
        <v>15000</v>
      </c>
    </row>
    <row r="54" spans="1:8" ht="39.75" customHeight="1" outlineLevel="1" x14ac:dyDescent="0.2">
      <c r="A54" s="38" t="s">
        <v>889</v>
      </c>
      <c r="B54" s="96" t="s">
        <v>871</v>
      </c>
      <c r="C54" s="97" t="s">
        <v>887</v>
      </c>
      <c r="D54" s="79" t="s">
        <v>888</v>
      </c>
      <c r="E54" s="80" t="s">
        <v>452</v>
      </c>
      <c r="F54" s="54">
        <f t="shared" si="15"/>
        <v>15000</v>
      </c>
      <c r="G54" s="54">
        <f t="shared" si="15"/>
        <v>0</v>
      </c>
      <c r="H54" s="34">
        <f t="shared" si="16"/>
        <v>15000</v>
      </c>
    </row>
    <row r="55" spans="1:8" ht="31.5" customHeight="1" outlineLevel="1" x14ac:dyDescent="0.2">
      <c r="A55" s="30" t="s">
        <v>476</v>
      </c>
      <c r="B55" s="73" t="s">
        <v>871</v>
      </c>
      <c r="C55" s="74" t="s">
        <v>887</v>
      </c>
      <c r="D55" s="77" t="s">
        <v>477</v>
      </c>
      <c r="E55" s="78" t="s">
        <v>452</v>
      </c>
      <c r="F55" s="53">
        <f t="shared" si="15"/>
        <v>15000</v>
      </c>
      <c r="G55" s="53">
        <f t="shared" si="15"/>
        <v>0</v>
      </c>
      <c r="H55" s="29">
        <f t="shared" si="16"/>
        <v>15000</v>
      </c>
    </row>
    <row r="56" spans="1:8" ht="31.5" customHeight="1" outlineLevel="1" x14ac:dyDescent="0.2">
      <c r="A56" s="30" t="s">
        <v>348</v>
      </c>
      <c r="B56" s="73" t="s">
        <v>871</v>
      </c>
      <c r="C56" s="74" t="s">
        <v>887</v>
      </c>
      <c r="D56" s="77" t="s">
        <v>477</v>
      </c>
      <c r="E56" s="78" t="s">
        <v>339</v>
      </c>
      <c r="F56" s="53">
        <f t="shared" si="15"/>
        <v>15000</v>
      </c>
      <c r="G56" s="53">
        <f t="shared" si="15"/>
        <v>0</v>
      </c>
      <c r="H56" s="29">
        <f t="shared" si="16"/>
        <v>15000</v>
      </c>
    </row>
    <row r="57" spans="1:8" ht="31.5" customHeight="1" outlineLevel="1" x14ac:dyDescent="0.2">
      <c r="A57" s="30" t="s">
        <v>459</v>
      </c>
      <c r="B57" s="73" t="s">
        <v>871</v>
      </c>
      <c r="C57" s="74" t="s">
        <v>887</v>
      </c>
      <c r="D57" s="77" t="s">
        <v>477</v>
      </c>
      <c r="E57" s="78" t="s">
        <v>460</v>
      </c>
      <c r="F57" s="53">
        <f t="shared" si="15"/>
        <v>15000</v>
      </c>
      <c r="G57" s="53">
        <f t="shared" si="15"/>
        <v>0</v>
      </c>
      <c r="H57" s="29">
        <f t="shared" si="16"/>
        <v>15000</v>
      </c>
    </row>
    <row r="58" spans="1:8" ht="31.5" customHeight="1" outlineLevel="1" x14ac:dyDescent="0.2">
      <c r="A58" s="30" t="s">
        <v>350</v>
      </c>
      <c r="B58" s="73" t="s">
        <v>871</v>
      </c>
      <c r="C58" s="74" t="s">
        <v>887</v>
      </c>
      <c r="D58" s="77" t="s">
        <v>477</v>
      </c>
      <c r="E58" s="78" t="s">
        <v>880</v>
      </c>
      <c r="F58" s="67">
        <v>15000</v>
      </c>
      <c r="G58" s="72">
        <v>0</v>
      </c>
      <c r="H58" s="72">
        <f>F58-G58</f>
        <v>15000</v>
      </c>
    </row>
    <row r="59" spans="1:8" ht="43.5" customHeight="1" outlineLevel="1" x14ac:dyDescent="0.2">
      <c r="A59" s="31" t="s">
        <v>478</v>
      </c>
      <c r="B59" s="106" t="s">
        <v>452</v>
      </c>
      <c r="C59" s="107" t="s">
        <v>869</v>
      </c>
      <c r="D59" s="75" t="s">
        <v>479</v>
      </c>
      <c r="E59" s="76" t="s">
        <v>452</v>
      </c>
      <c r="F59" s="66">
        <f t="shared" ref="F59:G66" si="17">F60</f>
        <v>100000</v>
      </c>
      <c r="G59" s="66">
        <f t="shared" si="17"/>
        <v>0</v>
      </c>
      <c r="H59" s="25">
        <f>F59-G59</f>
        <v>100000</v>
      </c>
    </row>
    <row r="60" spans="1:8" ht="36.75" customHeight="1" outlineLevel="1" x14ac:dyDescent="0.2">
      <c r="A60" s="30" t="s">
        <v>870</v>
      </c>
      <c r="B60" s="73" t="s">
        <v>871</v>
      </c>
      <c r="C60" s="74" t="s">
        <v>869</v>
      </c>
      <c r="D60" s="77" t="s">
        <v>479</v>
      </c>
      <c r="E60" s="78" t="s">
        <v>452</v>
      </c>
      <c r="F60" s="53">
        <f t="shared" si="17"/>
        <v>100000</v>
      </c>
      <c r="G60" s="53">
        <f t="shared" si="17"/>
        <v>0</v>
      </c>
      <c r="H60" s="28">
        <f>F60-G60</f>
        <v>100000</v>
      </c>
    </row>
    <row r="61" spans="1:8" ht="30" customHeight="1" outlineLevel="1" x14ac:dyDescent="0.2">
      <c r="A61" s="30" t="s">
        <v>898</v>
      </c>
      <c r="B61" s="73" t="s">
        <v>871</v>
      </c>
      <c r="C61" s="74" t="s">
        <v>886</v>
      </c>
      <c r="D61" s="77" t="s">
        <v>479</v>
      </c>
      <c r="E61" s="78" t="s">
        <v>452</v>
      </c>
      <c r="F61" s="53">
        <f t="shared" si="17"/>
        <v>100000</v>
      </c>
      <c r="G61" s="53">
        <f t="shared" si="17"/>
        <v>0</v>
      </c>
      <c r="H61" s="28">
        <f t="shared" ref="H61:H67" si="18">F61-G61</f>
        <v>100000</v>
      </c>
    </row>
    <row r="62" spans="1:8" ht="30.75" customHeight="1" outlineLevel="1" x14ac:dyDescent="0.2">
      <c r="A62" s="30" t="s">
        <v>356</v>
      </c>
      <c r="B62" s="73" t="s">
        <v>871</v>
      </c>
      <c r="C62" s="74" t="s">
        <v>887</v>
      </c>
      <c r="D62" s="77" t="s">
        <v>479</v>
      </c>
      <c r="E62" s="78" t="s">
        <v>452</v>
      </c>
      <c r="F62" s="53">
        <f t="shared" si="17"/>
        <v>100000</v>
      </c>
      <c r="G62" s="53">
        <f t="shared" si="17"/>
        <v>0</v>
      </c>
      <c r="H62" s="28">
        <f t="shared" si="18"/>
        <v>100000</v>
      </c>
    </row>
    <row r="63" spans="1:8" ht="43.5" customHeight="1" outlineLevel="1" x14ac:dyDescent="0.2">
      <c r="A63" s="38" t="s">
        <v>891</v>
      </c>
      <c r="B63" s="96" t="s">
        <v>871</v>
      </c>
      <c r="C63" s="97" t="s">
        <v>887</v>
      </c>
      <c r="D63" s="79" t="s">
        <v>890</v>
      </c>
      <c r="E63" s="80" t="s">
        <v>452</v>
      </c>
      <c r="F63" s="54">
        <f t="shared" si="17"/>
        <v>100000</v>
      </c>
      <c r="G63" s="54">
        <f t="shared" si="17"/>
        <v>0</v>
      </c>
      <c r="H63" s="33">
        <f t="shared" si="18"/>
        <v>100000</v>
      </c>
    </row>
    <row r="64" spans="1:8" ht="31.5" customHeight="1" outlineLevel="1" x14ac:dyDescent="0.2">
      <c r="A64" s="30" t="s">
        <v>480</v>
      </c>
      <c r="B64" s="73" t="s">
        <v>871</v>
      </c>
      <c r="C64" s="74" t="s">
        <v>887</v>
      </c>
      <c r="D64" s="77" t="s">
        <v>481</v>
      </c>
      <c r="E64" s="78" t="s">
        <v>452</v>
      </c>
      <c r="F64" s="53">
        <f t="shared" si="17"/>
        <v>100000</v>
      </c>
      <c r="G64" s="53">
        <f t="shared" si="17"/>
        <v>0</v>
      </c>
      <c r="H64" s="28">
        <f t="shared" si="18"/>
        <v>100000</v>
      </c>
    </row>
    <row r="65" spans="1:8" ht="31.5" customHeight="1" outlineLevel="1" x14ac:dyDescent="0.2">
      <c r="A65" s="30" t="s">
        <v>348</v>
      </c>
      <c r="B65" s="73" t="s">
        <v>871</v>
      </c>
      <c r="C65" s="74" t="s">
        <v>887</v>
      </c>
      <c r="D65" s="77" t="s">
        <v>481</v>
      </c>
      <c r="E65" s="78" t="s">
        <v>339</v>
      </c>
      <c r="F65" s="53">
        <f t="shared" si="17"/>
        <v>100000</v>
      </c>
      <c r="G65" s="53">
        <f t="shared" si="17"/>
        <v>0</v>
      </c>
      <c r="H65" s="28">
        <f t="shared" si="18"/>
        <v>100000</v>
      </c>
    </row>
    <row r="66" spans="1:8" ht="31.5" customHeight="1" outlineLevel="1" x14ac:dyDescent="0.2">
      <c r="A66" s="30" t="s">
        <v>459</v>
      </c>
      <c r="B66" s="73" t="s">
        <v>871</v>
      </c>
      <c r="C66" s="74" t="s">
        <v>887</v>
      </c>
      <c r="D66" s="77" t="s">
        <v>481</v>
      </c>
      <c r="E66" s="78" t="s">
        <v>460</v>
      </c>
      <c r="F66" s="53">
        <f t="shared" si="17"/>
        <v>100000</v>
      </c>
      <c r="G66" s="53">
        <f t="shared" si="17"/>
        <v>0</v>
      </c>
      <c r="H66" s="28">
        <f t="shared" si="18"/>
        <v>100000</v>
      </c>
    </row>
    <row r="67" spans="1:8" ht="31.5" customHeight="1" outlineLevel="1" x14ac:dyDescent="0.2">
      <c r="A67" s="30" t="s">
        <v>350</v>
      </c>
      <c r="B67" s="73" t="s">
        <v>871</v>
      </c>
      <c r="C67" s="74" t="s">
        <v>887</v>
      </c>
      <c r="D67" s="77" t="s">
        <v>481</v>
      </c>
      <c r="E67" s="78" t="s">
        <v>880</v>
      </c>
      <c r="F67" s="67">
        <v>100000</v>
      </c>
      <c r="G67" s="72">
        <v>0</v>
      </c>
      <c r="H67" s="68">
        <f t="shared" si="18"/>
        <v>100000</v>
      </c>
    </row>
    <row r="68" spans="1:8" ht="34.5" customHeight="1" outlineLevel="5" x14ac:dyDescent="0.2">
      <c r="A68" s="31" t="s">
        <v>482</v>
      </c>
      <c r="B68" s="106" t="s">
        <v>452</v>
      </c>
      <c r="C68" s="107" t="s">
        <v>869</v>
      </c>
      <c r="D68" s="75" t="s">
        <v>483</v>
      </c>
      <c r="E68" s="76" t="s">
        <v>452</v>
      </c>
      <c r="F68" s="81">
        <f t="shared" ref="F68:G75" si="19">F69</f>
        <v>130000</v>
      </c>
      <c r="G68" s="81">
        <f t="shared" si="19"/>
        <v>126230</v>
      </c>
      <c r="H68" s="35">
        <f>F68-G68</f>
        <v>3770</v>
      </c>
    </row>
    <row r="69" spans="1:8" ht="34.5" customHeight="1" outlineLevel="5" x14ac:dyDescent="0.2">
      <c r="A69" s="30" t="s">
        <v>870</v>
      </c>
      <c r="B69" s="73" t="s">
        <v>871</v>
      </c>
      <c r="C69" s="74" t="s">
        <v>869</v>
      </c>
      <c r="D69" s="77" t="s">
        <v>483</v>
      </c>
      <c r="E69" s="78" t="s">
        <v>452</v>
      </c>
      <c r="F69" s="55">
        <f t="shared" si="19"/>
        <v>130000</v>
      </c>
      <c r="G69" s="55">
        <f t="shared" si="19"/>
        <v>126230</v>
      </c>
      <c r="H69" s="37">
        <f>F69-G69</f>
        <v>3770</v>
      </c>
    </row>
    <row r="70" spans="1:8" ht="34.5" customHeight="1" outlineLevel="5" x14ac:dyDescent="0.2">
      <c r="A70" s="30" t="s">
        <v>391</v>
      </c>
      <c r="B70" s="73" t="s">
        <v>871</v>
      </c>
      <c r="C70" s="74" t="s">
        <v>892</v>
      </c>
      <c r="D70" s="77" t="s">
        <v>483</v>
      </c>
      <c r="E70" s="78" t="s">
        <v>452</v>
      </c>
      <c r="F70" s="55">
        <f t="shared" si="19"/>
        <v>130000</v>
      </c>
      <c r="G70" s="55">
        <f t="shared" si="19"/>
        <v>126230</v>
      </c>
      <c r="H70" s="37">
        <f t="shared" ref="H70:H76" si="20">F70-G70</f>
        <v>3770</v>
      </c>
    </row>
    <row r="71" spans="1:8" ht="34.5" customHeight="1" outlineLevel="5" x14ac:dyDescent="0.2">
      <c r="A71" s="30" t="s">
        <v>397</v>
      </c>
      <c r="B71" s="73" t="s">
        <v>871</v>
      </c>
      <c r="C71" s="74" t="s">
        <v>893</v>
      </c>
      <c r="D71" s="77" t="s">
        <v>483</v>
      </c>
      <c r="E71" s="78" t="s">
        <v>452</v>
      </c>
      <c r="F71" s="55">
        <f t="shared" si="19"/>
        <v>130000</v>
      </c>
      <c r="G71" s="55">
        <f t="shared" si="19"/>
        <v>126230</v>
      </c>
      <c r="H71" s="37">
        <f t="shared" si="20"/>
        <v>3770</v>
      </c>
    </row>
    <row r="72" spans="1:8" ht="42" customHeight="1" outlineLevel="5" x14ac:dyDescent="0.2">
      <c r="A72" s="32" t="s">
        <v>484</v>
      </c>
      <c r="B72" s="73" t="s">
        <v>871</v>
      </c>
      <c r="C72" s="74" t="s">
        <v>893</v>
      </c>
      <c r="D72" s="71" t="s">
        <v>485</v>
      </c>
      <c r="E72" s="80" t="s">
        <v>452</v>
      </c>
      <c r="F72" s="56">
        <f t="shared" si="19"/>
        <v>130000</v>
      </c>
      <c r="G72" s="56">
        <f t="shared" si="19"/>
        <v>126230</v>
      </c>
      <c r="H72" s="36">
        <f t="shared" si="20"/>
        <v>3770</v>
      </c>
    </row>
    <row r="73" spans="1:8" ht="45" customHeight="1" outlineLevel="5" x14ac:dyDescent="0.2">
      <c r="A73" s="27" t="s">
        <v>978</v>
      </c>
      <c r="B73" s="73" t="s">
        <v>871</v>
      </c>
      <c r="C73" s="74" t="s">
        <v>893</v>
      </c>
      <c r="D73" s="77" t="s">
        <v>486</v>
      </c>
      <c r="E73" s="78" t="s">
        <v>452</v>
      </c>
      <c r="F73" s="55">
        <f t="shared" si="19"/>
        <v>130000</v>
      </c>
      <c r="G73" s="55">
        <f t="shared" si="19"/>
        <v>126230</v>
      </c>
      <c r="H73" s="37">
        <f t="shared" si="20"/>
        <v>3770</v>
      </c>
    </row>
    <row r="74" spans="1:8" ht="33" customHeight="1" outlineLevel="5" x14ac:dyDescent="0.2">
      <c r="A74" s="27" t="s">
        <v>348</v>
      </c>
      <c r="B74" s="73" t="s">
        <v>871</v>
      </c>
      <c r="C74" s="74" t="s">
        <v>893</v>
      </c>
      <c r="D74" s="77" t="s">
        <v>486</v>
      </c>
      <c r="E74" s="78" t="s">
        <v>339</v>
      </c>
      <c r="F74" s="55">
        <f t="shared" si="19"/>
        <v>130000</v>
      </c>
      <c r="G74" s="55">
        <f t="shared" si="19"/>
        <v>126230</v>
      </c>
      <c r="H74" s="37">
        <f t="shared" si="20"/>
        <v>3770</v>
      </c>
    </row>
    <row r="75" spans="1:8" ht="32.25" customHeight="1" outlineLevel="5" x14ac:dyDescent="0.2">
      <c r="A75" s="27" t="s">
        <v>487</v>
      </c>
      <c r="B75" s="73" t="s">
        <v>871</v>
      </c>
      <c r="C75" s="74" t="s">
        <v>893</v>
      </c>
      <c r="D75" s="77" t="s">
        <v>486</v>
      </c>
      <c r="E75" s="78" t="s">
        <v>460</v>
      </c>
      <c r="F75" s="53">
        <f t="shared" si="19"/>
        <v>130000</v>
      </c>
      <c r="G75" s="53">
        <f t="shared" si="19"/>
        <v>126230</v>
      </c>
      <c r="H75" s="37">
        <f t="shared" si="20"/>
        <v>3770</v>
      </c>
    </row>
    <row r="76" spans="1:8" ht="32.25" customHeight="1" outlineLevel="5" x14ac:dyDescent="0.2">
      <c r="A76" s="27" t="s">
        <v>350</v>
      </c>
      <c r="B76" s="73" t="s">
        <v>871</v>
      </c>
      <c r="C76" s="74" t="s">
        <v>893</v>
      </c>
      <c r="D76" s="77" t="s">
        <v>486</v>
      </c>
      <c r="E76" s="78" t="s">
        <v>880</v>
      </c>
      <c r="F76" s="67">
        <v>130000</v>
      </c>
      <c r="G76" s="72">
        <v>126230</v>
      </c>
      <c r="H76" s="82">
        <f t="shared" si="20"/>
        <v>3770</v>
      </c>
    </row>
    <row r="77" spans="1:8" ht="58.5" customHeight="1" outlineLevel="1" collapsed="1" x14ac:dyDescent="0.2">
      <c r="A77" s="31" t="s">
        <v>488</v>
      </c>
      <c r="B77" s="106" t="s">
        <v>452</v>
      </c>
      <c r="C77" s="107" t="s">
        <v>869</v>
      </c>
      <c r="D77" s="75" t="s">
        <v>489</v>
      </c>
      <c r="E77" s="76" t="s">
        <v>452</v>
      </c>
      <c r="F77" s="66">
        <f t="shared" ref="F77:G84" si="21">F78</f>
        <v>2100000</v>
      </c>
      <c r="G77" s="66">
        <f t="shared" si="21"/>
        <v>1154623</v>
      </c>
      <c r="H77" s="25">
        <f>F77-G77</f>
        <v>945377</v>
      </c>
    </row>
    <row r="78" spans="1:8" ht="42.75" customHeight="1" outlineLevel="1" x14ac:dyDescent="0.2">
      <c r="A78" s="30" t="s">
        <v>870</v>
      </c>
      <c r="B78" s="73" t="s">
        <v>871</v>
      </c>
      <c r="C78" s="74" t="s">
        <v>869</v>
      </c>
      <c r="D78" s="77" t="s">
        <v>489</v>
      </c>
      <c r="E78" s="78" t="s">
        <v>452</v>
      </c>
      <c r="F78" s="53">
        <f t="shared" si="21"/>
        <v>2100000</v>
      </c>
      <c r="G78" s="53">
        <f t="shared" si="21"/>
        <v>1154623</v>
      </c>
      <c r="H78" s="28">
        <f>F78-G78</f>
        <v>945377</v>
      </c>
    </row>
    <row r="79" spans="1:8" ht="42.75" customHeight="1" outlineLevel="1" x14ac:dyDescent="0.2">
      <c r="A79" s="30" t="s">
        <v>369</v>
      </c>
      <c r="B79" s="73" t="s">
        <v>871</v>
      </c>
      <c r="C79" s="74" t="s">
        <v>894</v>
      </c>
      <c r="D79" s="77" t="s">
        <v>489</v>
      </c>
      <c r="E79" s="78" t="s">
        <v>452</v>
      </c>
      <c r="F79" s="53">
        <f t="shared" si="21"/>
        <v>2100000</v>
      </c>
      <c r="G79" s="53">
        <f t="shared" si="21"/>
        <v>1154623</v>
      </c>
      <c r="H79" s="28">
        <f t="shared" ref="H79:H85" si="22">F79-G79</f>
        <v>945377</v>
      </c>
    </row>
    <row r="80" spans="1:8" ht="42.75" customHeight="1" outlineLevel="1" x14ac:dyDescent="0.2">
      <c r="A80" s="30" t="s">
        <v>370</v>
      </c>
      <c r="B80" s="73" t="s">
        <v>871</v>
      </c>
      <c r="C80" s="74" t="s">
        <v>895</v>
      </c>
      <c r="D80" s="77" t="s">
        <v>489</v>
      </c>
      <c r="E80" s="78" t="s">
        <v>452</v>
      </c>
      <c r="F80" s="53">
        <f t="shared" si="21"/>
        <v>2100000</v>
      </c>
      <c r="G80" s="53">
        <f t="shared" si="21"/>
        <v>1154623</v>
      </c>
      <c r="H80" s="28">
        <f t="shared" si="22"/>
        <v>945377</v>
      </c>
    </row>
    <row r="81" spans="1:8" ht="42.75" customHeight="1" outlineLevel="1" x14ac:dyDescent="0.2">
      <c r="A81" s="38" t="s">
        <v>897</v>
      </c>
      <c r="B81" s="96" t="s">
        <v>871</v>
      </c>
      <c r="C81" s="97" t="s">
        <v>895</v>
      </c>
      <c r="D81" s="79" t="s">
        <v>896</v>
      </c>
      <c r="E81" s="80" t="s">
        <v>452</v>
      </c>
      <c r="F81" s="54">
        <f t="shared" si="21"/>
        <v>2100000</v>
      </c>
      <c r="G81" s="54">
        <f t="shared" si="21"/>
        <v>1154623</v>
      </c>
      <c r="H81" s="33">
        <f t="shared" si="22"/>
        <v>945377</v>
      </c>
    </row>
    <row r="82" spans="1:8" ht="43.5" customHeight="1" outlineLevel="1" x14ac:dyDescent="0.2">
      <c r="A82" s="30" t="s">
        <v>490</v>
      </c>
      <c r="B82" s="73" t="s">
        <v>871</v>
      </c>
      <c r="C82" s="74" t="s">
        <v>895</v>
      </c>
      <c r="D82" s="77" t="s">
        <v>491</v>
      </c>
      <c r="E82" s="78" t="s">
        <v>452</v>
      </c>
      <c r="F82" s="53">
        <f t="shared" si="21"/>
        <v>2100000</v>
      </c>
      <c r="G82" s="53">
        <f t="shared" si="21"/>
        <v>1154623</v>
      </c>
      <c r="H82" s="28">
        <f t="shared" si="22"/>
        <v>945377</v>
      </c>
    </row>
    <row r="83" spans="1:8" ht="29.25" customHeight="1" outlineLevel="1" x14ac:dyDescent="0.2">
      <c r="A83" s="30" t="s">
        <v>348</v>
      </c>
      <c r="B83" s="73" t="s">
        <v>871</v>
      </c>
      <c r="C83" s="74" t="s">
        <v>895</v>
      </c>
      <c r="D83" s="77" t="s">
        <v>491</v>
      </c>
      <c r="E83" s="78" t="s">
        <v>339</v>
      </c>
      <c r="F83" s="53">
        <f t="shared" si="21"/>
        <v>2100000</v>
      </c>
      <c r="G83" s="53">
        <f t="shared" si="21"/>
        <v>1154623</v>
      </c>
      <c r="H83" s="28">
        <f t="shared" si="22"/>
        <v>945377</v>
      </c>
    </row>
    <row r="84" spans="1:8" ht="28.5" customHeight="1" outlineLevel="1" x14ac:dyDescent="0.2">
      <c r="A84" s="30" t="s">
        <v>459</v>
      </c>
      <c r="B84" s="73" t="s">
        <v>871</v>
      </c>
      <c r="C84" s="74" t="s">
        <v>895</v>
      </c>
      <c r="D84" s="77" t="s">
        <v>491</v>
      </c>
      <c r="E84" s="78" t="s">
        <v>460</v>
      </c>
      <c r="F84" s="53">
        <f t="shared" si="21"/>
        <v>2100000</v>
      </c>
      <c r="G84" s="53">
        <f t="shared" si="21"/>
        <v>1154623</v>
      </c>
      <c r="H84" s="28">
        <f t="shared" si="22"/>
        <v>945377</v>
      </c>
    </row>
    <row r="85" spans="1:8" ht="28.5" customHeight="1" outlineLevel="1" x14ac:dyDescent="0.2">
      <c r="A85" s="30" t="s">
        <v>350</v>
      </c>
      <c r="B85" s="73" t="s">
        <v>871</v>
      </c>
      <c r="C85" s="74" t="s">
        <v>895</v>
      </c>
      <c r="D85" s="77" t="s">
        <v>491</v>
      </c>
      <c r="E85" s="78" t="s">
        <v>880</v>
      </c>
      <c r="F85" s="67">
        <v>2100000</v>
      </c>
      <c r="G85" s="72">
        <v>1154623</v>
      </c>
      <c r="H85" s="68">
        <f t="shared" si="22"/>
        <v>945377</v>
      </c>
    </row>
    <row r="86" spans="1:8" ht="33.75" customHeight="1" outlineLevel="2" x14ac:dyDescent="0.2">
      <c r="A86" s="31" t="s">
        <v>492</v>
      </c>
      <c r="B86" s="106" t="s">
        <v>452</v>
      </c>
      <c r="C86" s="107" t="s">
        <v>869</v>
      </c>
      <c r="D86" s="64" t="s">
        <v>493</v>
      </c>
      <c r="E86" s="65" t="s">
        <v>452</v>
      </c>
      <c r="F86" s="66">
        <f t="shared" ref="F86:G89" si="23">F87</f>
        <v>185918000</v>
      </c>
      <c r="G86" s="66">
        <f t="shared" si="23"/>
        <v>40682252.530000001</v>
      </c>
      <c r="H86" s="25">
        <f>F86-G86</f>
        <v>145235747.47</v>
      </c>
    </row>
    <row r="87" spans="1:8" ht="33.75" customHeight="1" outlineLevel="2" x14ac:dyDescent="0.2">
      <c r="A87" s="30" t="s">
        <v>870</v>
      </c>
      <c r="B87" s="73" t="s">
        <v>871</v>
      </c>
      <c r="C87" s="74" t="s">
        <v>869</v>
      </c>
      <c r="D87" s="62" t="s">
        <v>493</v>
      </c>
      <c r="E87" s="63" t="s">
        <v>452</v>
      </c>
      <c r="F87" s="53">
        <f t="shared" si="23"/>
        <v>185918000</v>
      </c>
      <c r="G87" s="53">
        <f t="shared" si="23"/>
        <v>40682252.530000001</v>
      </c>
      <c r="H87" s="28">
        <f>F87-G87</f>
        <v>145235747.47</v>
      </c>
    </row>
    <row r="88" spans="1:8" ht="33.75" customHeight="1" outlineLevel="2" x14ac:dyDescent="0.2">
      <c r="A88" s="30" t="s">
        <v>371</v>
      </c>
      <c r="B88" s="73" t="s">
        <v>871</v>
      </c>
      <c r="C88" s="74" t="s">
        <v>872</v>
      </c>
      <c r="D88" s="62" t="s">
        <v>493</v>
      </c>
      <c r="E88" s="63" t="s">
        <v>452</v>
      </c>
      <c r="F88" s="53">
        <f t="shared" si="23"/>
        <v>185918000</v>
      </c>
      <c r="G88" s="53">
        <f t="shared" si="23"/>
        <v>40682252.530000001</v>
      </c>
      <c r="H88" s="28">
        <f t="shared" ref="H88:H105" si="24">F88-G88</f>
        <v>145235747.47</v>
      </c>
    </row>
    <row r="89" spans="1:8" ht="33.75" customHeight="1" outlineLevel="2" x14ac:dyDescent="0.2">
      <c r="A89" s="30" t="s">
        <v>901</v>
      </c>
      <c r="B89" s="73" t="s">
        <v>871</v>
      </c>
      <c r="C89" s="74" t="s">
        <v>899</v>
      </c>
      <c r="D89" s="62" t="s">
        <v>493</v>
      </c>
      <c r="E89" s="63" t="s">
        <v>452</v>
      </c>
      <c r="F89" s="53">
        <f t="shared" si="23"/>
        <v>185918000</v>
      </c>
      <c r="G89" s="53">
        <f t="shared" si="23"/>
        <v>40682252.530000001</v>
      </c>
      <c r="H89" s="28">
        <f t="shared" si="24"/>
        <v>145235747.47</v>
      </c>
    </row>
    <row r="90" spans="1:8" ht="33.75" customHeight="1" outlineLevel="2" x14ac:dyDescent="0.2">
      <c r="A90" s="38" t="s">
        <v>902</v>
      </c>
      <c r="B90" s="96" t="s">
        <v>871</v>
      </c>
      <c r="C90" s="97" t="s">
        <v>899</v>
      </c>
      <c r="D90" s="69" t="s">
        <v>900</v>
      </c>
      <c r="E90" s="70" t="s">
        <v>452</v>
      </c>
      <c r="F90" s="54">
        <f>F91+F95+F102</f>
        <v>185918000</v>
      </c>
      <c r="G90" s="54">
        <f>G91+G95+G102</f>
        <v>40682252.530000001</v>
      </c>
      <c r="H90" s="33">
        <f t="shared" si="24"/>
        <v>145235747.47</v>
      </c>
    </row>
    <row r="91" spans="1:8" ht="51" customHeight="1" outlineLevel="2" x14ac:dyDescent="0.2">
      <c r="A91" s="30" t="s">
        <v>1002</v>
      </c>
      <c r="B91" s="73" t="s">
        <v>871</v>
      </c>
      <c r="C91" s="74" t="s">
        <v>899</v>
      </c>
      <c r="D91" s="62" t="s">
        <v>1001</v>
      </c>
      <c r="E91" s="63" t="s">
        <v>452</v>
      </c>
      <c r="F91" s="53">
        <f t="shared" ref="F91:G93" si="25">F92</f>
        <v>1000000</v>
      </c>
      <c r="G91" s="53">
        <f t="shared" si="25"/>
        <v>700000</v>
      </c>
      <c r="H91" s="28">
        <f t="shared" si="24"/>
        <v>300000</v>
      </c>
    </row>
    <row r="92" spans="1:8" ht="33.75" customHeight="1" outlineLevel="2" x14ac:dyDescent="0.2">
      <c r="A92" s="30" t="s">
        <v>458</v>
      </c>
      <c r="B92" s="73" t="s">
        <v>871</v>
      </c>
      <c r="C92" s="74" t="s">
        <v>899</v>
      </c>
      <c r="D92" s="62" t="s">
        <v>1001</v>
      </c>
      <c r="E92" s="63" t="s">
        <v>339</v>
      </c>
      <c r="F92" s="53">
        <f t="shared" si="25"/>
        <v>1000000</v>
      </c>
      <c r="G92" s="53">
        <f t="shared" si="25"/>
        <v>700000</v>
      </c>
      <c r="H92" s="28">
        <f t="shared" si="24"/>
        <v>300000</v>
      </c>
    </row>
    <row r="93" spans="1:8" ht="33.75" customHeight="1" outlineLevel="2" x14ac:dyDescent="0.2">
      <c r="A93" s="30" t="s">
        <v>459</v>
      </c>
      <c r="B93" s="73" t="s">
        <v>871</v>
      </c>
      <c r="C93" s="74" t="s">
        <v>899</v>
      </c>
      <c r="D93" s="62" t="s">
        <v>1001</v>
      </c>
      <c r="E93" s="63" t="s">
        <v>460</v>
      </c>
      <c r="F93" s="53">
        <f t="shared" si="25"/>
        <v>1000000</v>
      </c>
      <c r="G93" s="53">
        <f t="shared" si="25"/>
        <v>700000</v>
      </c>
      <c r="H93" s="28">
        <f t="shared" si="24"/>
        <v>300000</v>
      </c>
    </row>
    <row r="94" spans="1:8" ht="33.75" customHeight="1" outlineLevel="2" x14ac:dyDescent="0.2">
      <c r="A94" s="30" t="s">
        <v>350</v>
      </c>
      <c r="B94" s="73" t="s">
        <v>871</v>
      </c>
      <c r="C94" s="74" t="s">
        <v>899</v>
      </c>
      <c r="D94" s="62" t="s">
        <v>1001</v>
      </c>
      <c r="E94" s="63" t="s">
        <v>880</v>
      </c>
      <c r="F94" s="67">
        <v>1000000</v>
      </c>
      <c r="G94" s="67">
        <v>700000</v>
      </c>
      <c r="H94" s="68">
        <f t="shared" si="24"/>
        <v>300000</v>
      </c>
    </row>
    <row r="95" spans="1:8" ht="30.75" customHeight="1" outlineLevel="5" x14ac:dyDescent="0.2">
      <c r="A95" s="30" t="s">
        <v>494</v>
      </c>
      <c r="B95" s="73" t="s">
        <v>871</v>
      </c>
      <c r="C95" s="74" t="s">
        <v>899</v>
      </c>
      <c r="D95" s="62" t="s">
        <v>495</v>
      </c>
      <c r="E95" s="63" t="s">
        <v>452</v>
      </c>
      <c r="F95" s="53">
        <f>F96+F99</f>
        <v>12389774.189999999</v>
      </c>
      <c r="G95" s="53">
        <f>G96+G99</f>
        <v>1552879.85</v>
      </c>
      <c r="H95" s="28">
        <f t="shared" si="24"/>
        <v>10836894.34</v>
      </c>
    </row>
    <row r="96" spans="1:8" ht="30.75" customHeight="1" outlineLevel="5" x14ac:dyDescent="0.2">
      <c r="A96" s="27" t="s">
        <v>458</v>
      </c>
      <c r="B96" s="73" t="s">
        <v>871</v>
      </c>
      <c r="C96" s="74" t="s">
        <v>899</v>
      </c>
      <c r="D96" s="62" t="s">
        <v>495</v>
      </c>
      <c r="E96" s="63" t="s">
        <v>339</v>
      </c>
      <c r="F96" s="53">
        <f>F97</f>
        <v>12089774.189999999</v>
      </c>
      <c r="G96" s="53">
        <f>G97</f>
        <v>1552879.85</v>
      </c>
      <c r="H96" s="28">
        <f t="shared" si="24"/>
        <v>10536894.34</v>
      </c>
    </row>
    <row r="97" spans="1:8" ht="30.75" customHeight="1" outlineLevel="5" x14ac:dyDescent="0.2">
      <c r="A97" s="27" t="s">
        <v>459</v>
      </c>
      <c r="B97" s="73" t="s">
        <v>871</v>
      </c>
      <c r="C97" s="74" t="s">
        <v>899</v>
      </c>
      <c r="D97" s="62" t="s">
        <v>495</v>
      </c>
      <c r="E97" s="63" t="s">
        <v>460</v>
      </c>
      <c r="F97" s="53">
        <f>F98</f>
        <v>12089774.189999999</v>
      </c>
      <c r="G97" s="53">
        <f>G98</f>
        <v>1552879.85</v>
      </c>
      <c r="H97" s="28">
        <f t="shared" si="24"/>
        <v>10536894.34</v>
      </c>
    </row>
    <row r="98" spans="1:8" ht="30.75" customHeight="1" outlineLevel="5" x14ac:dyDescent="0.2">
      <c r="A98" s="27" t="s">
        <v>350</v>
      </c>
      <c r="B98" s="73" t="s">
        <v>871</v>
      </c>
      <c r="C98" s="74" t="s">
        <v>899</v>
      </c>
      <c r="D98" s="62" t="s">
        <v>495</v>
      </c>
      <c r="E98" s="63" t="s">
        <v>880</v>
      </c>
      <c r="F98" s="67">
        <v>12089774.189999999</v>
      </c>
      <c r="G98" s="68">
        <v>1552879.85</v>
      </c>
      <c r="H98" s="68">
        <f t="shared" si="24"/>
        <v>10536894.34</v>
      </c>
    </row>
    <row r="99" spans="1:8" ht="30.75" customHeight="1" outlineLevel="5" x14ac:dyDescent="0.2">
      <c r="A99" s="30" t="s">
        <v>496</v>
      </c>
      <c r="B99" s="73" t="s">
        <v>871</v>
      </c>
      <c r="C99" s="74" t="s">
        <v>899</v>
      </c>
      <c r="D99" s="62" t="s">
        <v>495</v>
      </c>
      <c r="E99" s="63" t="s">
        <v>497</v>
      </c>
      <c r="F99" s="53">
        <f>F100</f>
        <v>300000</v>
      </c>
      <c r="G99" s="53">
        <f>G100</f>
        <v>0</v>
      </c>
      <c r="H99" s="28">
        <f t="shared" si="24"/>
        <v>300000</v>
      </c>
    </row>
    <row r="100" spans="1:8" ht="30.75" customHeight="1" outlineLevel="5" x14ac:dyDescent="0.2">
      <c r="A100" s="30" t="s">
        <v>379</v>
      </c>
      <c r="B100" s="73" t="s">
        <v>871</v>
      </c>
      <c r="C100" s="74" t="s">
        <v>899</v>
      </c>
      <c r="D100" s="62" t="s">
        <v>495</v>
      </c>
      <c r="E100" s="63" t="s">
        <v>498</v>
      </c>
      <c r="F100" s="53">
        <f>F101</f>
        <v>300000</v>
      </c>
      <c r="G100" s="53">
        <f>G101</f>
        <v>0</v>
      </c>
      <c r="H100" s="28">
        <f t="shared" si="24"/>
        <v>300000</v>
      </c>
    </row>
    <row r="101" spans="1:8" ht="48" customHeight="1" outlineLevel="5" x14ac:dyDescent="0.2">
      <c r="A101" s="30" t="s">
        <v>380</v>
      </c>
      <c r="B101" s="73" t="s">
        <v>871</v>
      </c>
      <c r="C101" s="74" t="s">
        <v>899</v>
      </c>
      <c r="D101" s="62" t="s">
        <v>495</v>
      </c>
      <c r="E101" s="63" t="s">
        <v>903</v>
      </c>
      <c r="F101" s="67">
        <v>300000</v>
      </c>
      <c r="G101" s="68">
        <v>0</v>
      </c>
      <c r="H101" s="68">
        <f t="shared" si="24"/>
        <v>300000</v>
      </c>
    </row>
    <row r="102" spans="1:8" ht="78.75" customHeight="1" outlineLevel="5" x14ac:dyDescent="0.2">
      <c r="A102" s="27" t="s">
        <v>499</v>
      </c>
      <c r="B102" s="73" t="s">
        <v>871</v>
      </c>
      <c r="C102" s="74" t="s">
        <v>899</v>
      </c>
      <c r="D102" s="62" t="s">
        <v>500</v>
      </c>
      <c r="E102" s="63" t="s">
        <v>452</v>
      </c>
      <c r="F102" s="53">
        <f t="shared" ref="F102:G104" si="26">F103</f>
        <v>172528225.81</v>
      </c>
      <c r="G102" s="53">
        <f t="shared" si="26"/>
        <v>38429372.68</v>
      </c>
      <c r="H102" s="28">
        <f t="shared" si="24"/>
        <v>134098853.13</v>
      </c>
    </row>
    <row r="103" spans="1:8" ht="30.75" customHeight="1" outlineLevel="5" x14ac:dyDescent="0.2">
      <c r="A103" s="30" t="s">
        <v>378</v>
      </c>
      <c r="B103" s="73" t="s">
        <v>871</v>
      </c>
      <c r="C103" s="74" t="s">
        <v>899</v>
      </c>
      <c r="D103" s="62" t="s">
        <v>500</v>
      </c>
      <c r="E103" s="63" t="s">
        <v>497</v>
      </c>
      <c r="F103" s="53">
        <f t="shared" si="26"/>
        <v>172528225.81</v>
      </c>
      <c r="G103" s="53">
        <f t="shared" si="26"/>
        <v>38429372.68</v>
      </c>
      <c r="H103" s="28">
        <f t="shared" si="24"/>
        <v>134098853.13</v>
      </c>
    </row>
    <row r="104" spans="1:8" ht="30.75" customHeight="1" outlineLevel="5" x14ac:dyDescent="0.2">
      <c r="A104" s="30" t="s">
        <v>379</v>
      </c>
      <c r="B104" s="73" t="s">
        <v>871</v>
      </c>
      <c r="C104" s="74" t="s">
        <v>899</v>
      </c>
      <c r="D104" s="48" t="s">
        <v>500</v>
      </c>
      <c r="E104" s="48" t="s">
        <v>498</v>
      </c>
      <c r="F104" s="53">
        <f t="shared" si="26"/>
        <v>172528225.81</v>
      </c>
      <c r="G104" s="53">
        <f t="shared" si="26"/>
        <v>38429372.68</v>
      </c>
      <c r="H104" s="28">
        <f t="shared" si="24"/>
        <v>134098853.13</v>
      </c>
    </row>
    <row r="105" spans="1:8" ht="36.75" customHeight="1" outlineLevel="5" x14ac:dyDescent="0.2">
      <c r="A105" s="30" t="s">
        <v>380</v>
      </c>
      <c r="B105" s="94" t="s">
        <v>871</v>
      </c>
      <c r="C105" s="95" t="s">
        <v>899</v>
      </c>
      <c r="D105" s="48" t="s">
        <v>500</v>
      </c>
      <c r="E105" s="48" t="s">
        <v>903</v>
      </c>
      <c r="F105" s="67">
        <v>172528225.81</v>
      </c>
      <c r="G105" s="68">
        <v>38429372.68</v>
      </c>
      <c r="H105" s="68">
        <f t="shared" si="24"/>
        <v>134098853.13</v>
      </c>
    </row>
    <row r="106" spans="1:8" ht="48.75" customHeight="1" outlineLevel="5" x14ac:dyDescent="0.2">
      <c r="A106" s="31" t="s">
        <v>501</v>
      </c>
      <c r="B106" s="106" t="s">
        <v>452</v>
      </c>
      <c r="C106" s="107" t="s">
        <v>869</v>
      </c>
      <c r="D106" s="64" t="s">
        <v>502</v>
      </c>
      <c r="E106" s="65" t="s">
        <v>452</v>
      </c>
      <c r="F106" s="66">
        <f t="shared" ref="F106:G108" si="27">F107</f>
        <v>97284412.709999993</v>
      </c>
      <c r="G106" s="66">
        <f t="shared" si="27"/>
        <v>13897170.560000001</v>
      </c>
      <c r="H106" s="25">
        <f>F106-G106</f>
        <v>83387242.149999991</v>
      </c>
    </row>
    <row r="107" spans="1:8" ht="48.75" customHeight="1" outlineLevel="5" x14ac:dyDescent="0.2">
      <c r="A107" s="30" t="s">
        <v>870</v>
      </c>
      <c r="B107" s="73" t="s">
        <v>871</v>
      </c>
      <c r="C107" s="74" t="s">
        <v>869</v>
      </c>
      <c r="D107" s="62" t="s">
        <v>502</v>
      </c>
      <c r="E107" s="63" t="s">
        <v>452</v>
      </c>
      <c r="F107" s="53">
        <f t="shared" si="27"/>
        <v>97284412.709999993</v>
      </c>
      <c r="G107" s="53">
        <f t="shared" si="27"/>
        <v>13897170.560000001</v>
      </c>
      <c r="H107" s="28">
        <f>F107-G107</f>
        <v>83387242.149999991</v>
      </c>
    </row>
    <row r="108" spans="1:8" ht="48.75" customHeight="1" outlineLevel="5" x14ac:dyDescent="0.2">
      <c r="A108" s="30" t="s">
        <v>385</v>
      </c>
      <c r="B108" s="73" t="s">
        <v>871</v>
      </c>
      <c r="C108" s="74" t="s">
        <v>904</v>
      </c>
      <c r="D108" s="62" t="s">
        <v>502</v>
      </c>
      <c r="E108" s="63" t="s">
        <v>452</v>
      </c>
      <c r="F108" s="53">
        <f t="shared" si="27"/>
        <v>97284412.709999993</v>
      </c>
      <c r="G108" s="53">
        <f t="shared" si="27"/>
        <v>13897170.560000001</v>
      </c>
      <c r="H108" s="28">
        <f t="shared" ref="H108:H129" si="28">F108-G108</f>
        <v>83387242.149999991</v>
      </c>
    </row>
    <row r="109" spans="1:8" ht="32.25" customHeight="1" outlineLevel="5" x14ac:dyDescent="0.2">
      <c r="A109" s="30" t="s">
        <v>387</v>
      </c>
      <c r="B109" s="73" t="s">
        <v>871</v>
      </c>
      <c r="C109" s="74" t="s">
        <v>905</v>
      </c>
      <c r="D109" s="62" t="s">
        <v>502</v>
      </c>
      <c r="E109" s="63" t="s">
        <v>452</v>
      </c>
      <c r="F109" s="53">
        <f>F110+F125</f>
        <v>97284412.709999993</v>
      </c>
      <c r="G109" s="53">
        <f>G110+G125</f>
        <v>13897170.560000001</v>
      </c>
      <c r="H109" s="28">
        <f t="shared" si="28"/>
        <v>83387242.149999991</v>
      </c>
    </row>
    <row r="110" spans="1:8" ht="45.75" customHeight="1" outlineLevel="5" x14ac:dyDescent="0.2">
      <c r="A110" s="30" t="s">
        <v>503</v>
      </c>
      <c r="B110" s="73" t="s">
        <v>871</v>
      </c>
      <c r="C110" s="74" t="s">
        <v>905</v>
      </c>
      <c r="D110" s="62" t="s">
        <v>504</v>
      </c>
      <c r="E110" s="63" t="s">
        <v>452</v>
      </c>
      <c r="F110" s="53">
        <f>F111</f>
        <v>95827600</v>
      </c>
      <c r="G110" s="53">
        <f>G111</f>
        <v>12441774.280000001</v>
      </c>
      <c r="H110" s="28">
        <f t="shared" si="28"/>
        <v>83385825.719999999</v>
      </c>
    </row>
    <row r="111" spans="1:8" s="50" customFormat="1" ht="30" customHeight="1" outlineLevel="5" x14ac:dyDescent="0.2">
      <c r="A111" s="38" t="s">
        <v>906</v>
      </c>
      <c r="B111" s="73" t="s">
        <v>871</v>
      </c>
      <c r="C111" s="74" t="s">
        <v>905</v>
      </c>
      <c r="D111" s="69" t="s">
        <v>505</v>
      </c>
      <c r="E111" s="70" t="s">
        <v>452</v>
      </c>
      <c r="F111" s="54">
        <f>F112+F117+F121</f>
        <v>95827600</v>
      </c>
      <c r="G111" s="54">
        <f>G112+G117+G121</f>
        <v>12441774.280000001</v>
      </c>
      <c r="H111" s="33">
        <f t="shared" si="28"/>
        <v>83385825.719999999</v>
      </c>
    </row>
    <row r="112" spans="1:8" ht="30" customHeight="1" outlineLevel="1" x14ac:dyDescent="0.2">
      <c r="A112" s="27" t="s">
        <v>506</v>
      </c>
      <c r="B112" s="73" t="s">
        <v>871</v>
      </c>
      <c r="C112" s="74" t="s">
        <v>905</v>
      </c>
      <c r="D112" s="62" t="s">
        <v>507</v>
      </c>
      <c r="E112" s="63" t="s">
        <v>452</v>
      </c>
      <c r="F112" s="53">
        <f>F113</f>
        <v>3950000</v>
      </c>
      <c r="G112" s="53">
        <f>G113</f>
        <v>304098.70999999996</v>
      </c>
      <c r="H112" s="28">
        <f t="shared" si="28"/>
        <v>3645901.29</v>
      </c>
    </row>
    <row r="113" spans="1:8" ht="30" customHeight="1" outlineLevel="5" x14ac:dyDescent="0.2">
      <c r="A113" s="30" t="s">
        <v>348</v>
      </c>
      <c r="B113" s="73" t="s">
        <v>871</v>
      </c>
      <c r="C113" s="74" t="s">
        <v>905</v>
      </c>
      <c r="D113" s="62" t="s">
        <v>507</v>
      </c>
      <c r="E113" s="63" t="s">
        <v>339</v>
      </c>
      <c r="F113" s="53">
        <f>F114</f>
        <v>3950000</v>
      </c>
      <c r="G113" s="53">
        <f>G114</f>
        <v>304098.70999999996</v>
      </c>
      <c r="H113" s="28">
        <f t="shared" si="28"/>
        <v>3645901.29</v>
      </c>
    </row>
    <row r="114" spans="1:8" ht="30" customHeight="1" outlineLevel="5" x14ac:dyDescent="0.2">
      <c r="A114" s="30" t="s">
        <v>459</v>
      </c>
      <c r="B114" s="73" t="s">
        <v>871</v>
      </c>
      <c r="C114" s="74" t="s">
        <v>905</v>
      </c>
      <c r="D114" s="62" t="s">
        <v>507</v>
      </c>
      <c r="E114" s="63" t="s">
        <v>460</v>
      </c>
      <c r="F114" s="53">
        <f>F115+F116</f>
        <v>3950000</v>
      </c>
      <c r="G114" s="53">
        <f>G115+G116</f>
        <v>304098.70999999996</v>
      </c>
      <c r="H114" s="28">
        <f t="shared" si="28"/>
        <v>3645901.29</v>
      </c>
    </row>
    <row r="115" spans="1:8" ht="33.75" customHeight="1" outlineLevel="5" x14ac:dyDescent="0.2">
      <c r="A115" s="30" t="s">
        <v>388</v>
      </c>
      <c r="B115" s="73" t="s">
        <v>871</v>
      </c>
      <c r="C115" s="74" t="s">
        <v>905</v>
      </c>
      <c r="D115" s="62" t="s">
        <v>507</v>
      </c>
      <c r="E115" s="63" t="s">
        <v>908</v>
      </c>
      <c r="F115" s="67">
        <v>500000</v>
      </c>
      <c r="G115" s="67">
        <v>86629.28</v>
      </c>
      <c r="H115" s="68">
        <f t="shared" si="28"/>
        <v>413370.72</v>
      </c>
    </row>
    <row r="116" spans="1:8" ht="30" customHeight="1" outlineLevel="5" x14ac:dyDescent="0.2">
      <c r="A116" s="30" t="s">
        <v>350</v>
      </c>
      <c r="B116" s="73" t="s">
        <v>871</v>
      </c>
      <c r="C116" s="74" t="s">
        <v>905</v>
      </c>
      <c r="D116" s="62" t="s">
        <v>507</v>
      </c>
      <c r="E116" s="63" t="s">
        <v>880</v>
      </c>
      <c r="F116" s="67">
        <v>3450000</v>
      </c>
      <c r="G116" s="68">
        <v>217469.43</v>
      </c>
      <c r="H116" s="68">
        <f t="shared" si="28"/>
        <v>3232530.57</v>
      </c>
    </row>
    <row r="117" spans="1:8" ht="30.75" customHeight="1" outlineLevel="5" x14ac:dyDescent="0.2">
      <c r="A117" s="30" t="s">
        <v>508</v>
      </c>
      <c r="B117" s="73" t="s">
        <v>871</v>
      </c>
      <c r="C117" s="74" t="s">
        <v>905</v>
      </c>
      <c r="D117" s="62" t="s">
        <v>509</v>
      </c>
      <c r="E117" s="63" t="s">
        <v>452</v>
      </c>
      <c r="F117" s="53">
        <f t="shared" ref="F117:G119" si="29">F118</f>
        <v>640000</v>
      </c>
      <c r="G117" s="53">
        <f t="shared" si="29"/>
        <v>290787</v>
      </c>
      <c r="H117" s="28">
        <f t="shared" si="28"/>
        <v>349213</v>
      </c>
    </row>
    <row r="118" spans="1:8" ht="31.5" customHeight="1" outlineLevel="2" x14ac:dyDescent="0.2">
      <c r="A118" s="30" t="s">
        <v>348</v>
      </c>
      <c r="B118" s="73" t="s">
        <v>871</v>
      </c>
      <c r="C118" s="74" t="s">
        <v>905</v>
      </c>
      <c r="D118" s="62" t="s">
        <v>509</v>
      </c>
      <c r="E118" s="78" t="s">
        <v>339</v>
      </c>
      <c r="F118" s="53">
        <f t="shared" si="29"/>
        <v>640000</v>
      </c>
      <c r="G118" s="53">
        <f t="shared" si="29"/>
        <v>290787</v>
      </c>
      <c r="H118" s="28">
        <f t="shared" si="28"/>
        <v>349213</v>
      </c>
    </row>
    <row r="119" spans="1:8" ht="32.25" customHeight="1" outlineLevel="2" x14ac:dyDescent="0.2">
      <c r="A119" s="30" t="s">
        <v>459</v>
      </c>
      <c r="B119" s="73" t="s">
        <v>871</v>
      </c>
      <c r="C119" s="74" t="s">
        <v>905</v>
      </c>
      <c r="D119" s="62" t="s">
        <v>509</v>
      </c>
      <c r="E119" s="78" t="s">
        <v>460</v>
      </c>
      <c r="F119" s="53">
        <f t="shared" si="29"/>
        <v>640000</v>
      </c>
      <c r="G119" s="53">
        <f t="shared" si="29"/>
        <v>290787</v>
      </c>
      <c r="H119" s="28">
        <f t="shared" si="28"/>
        <v>349213</v>
      </c>
    </row>
    <row r="120" spans="1:8" ht="32.25" customHeight="1" outlineLevel="2" x14ac:dyDescent="0.2">
      <c r="A120" s="30" t="s">
        <v>362</v>
      </c>
      <c r="B120" s="73" t="s">
        <v>871</v>
      </c>
      <c r="C120" s="74" t="s">
        <v>905</v>
      </c>
      <c r="D120" s="62" t="s">
        <v>509</v>
      </c>
      <c r="E120" s="78" t="s">
        <v>907</v>
      </c>
      <c r="F120" s="67">
        <v>640000</v>
      </c>
      <c r="G120" s="72">
        <v>290787</v>
      </c>
      <c r="H120" s="68">
        <f t="shared" si="28"/>
        <v>349213</v>
      </c>
    </row>
    <row r="121" spans="1:8" ht="45" customHeight="1" outlineLevel="2" x14ac:dyDescent="0.2">
      <c r="A121" s="30" t="s">
        <v>510</v>
      </c>
      <c r="B121" s="73" t="s">
        <v>871</v>
      </c>
      <c r="C121" s="74" t="s">
        <v>905</v>
      </c>
      <c r="D121" s="62" t="s">
        <v>511</v>
      </c>
      <c r="E121" s="78" t="s">
        <v>452</v>
      </c>
      <c r="F121" s="53">
        <f t="shared" ref="F121:G123" si="30">F122</f>
        <v>91237600</v>
      </c>
      <c r="G121" s="53">
        <f t="shared" si="30"/>
        <v>11846888.57</v>
      </c>
      <c r="H121" s="28">
        <f t="shared" si="28"/>
        <v>79390711.430000007</v>
      </c>
    </row>
    <row r="122" spans="1:8" ht="32.25" customHeight="1" outlineLevel="2" x14ac:dyDescent="0.2">
      <c r="A122" s="30" t="s">
        <v>348</v>
      </c>
      <c r="B122" s="73" t="s">
        <v>871</v>
      </c>
      <c r="C122" s="74" t="s">
        <v>905</v>
      </c>
      <c r="D122" s="62" t="s">
        <v>511</v>
      </c>
      <c r="E122" s="78" t="s">
        <v>339</v>
      </c>
      <c r="F122" s="53">
        <f t="shared" si="30"/>
        <v>91237600</v>
      </c>
      <c r="G122" s="53">
        <f t="shared" si="30"/>
        <v>11846888.57</v>
      </c>
      <c r="H122" s="28">
        <f t="shared" si="28"/>
        <v>79390711.430000007</v>
      </c>
    </row>
    <row r="123" spans="1:8" ht="32.25" customHeight="1" outlineLevel="2" x14ac:dyDescent="0.2">
      <c r="A123" s="30" t="s">
        <v>459</v>
      </c>
      <c r="B123" s="73" t="s">
        <v>871</v>
      </c>
      <c r="C123" s="74" t="s">
        <v>905</v>
      </c>
      <c r="D123" s="62" t="s">
        <v>511</v>
      </c>
      <c r="E123" s="78" t="s">
        <v>460</v>
      </c>
      <c r="F123" s="53">
        <f t="shared" si="30"/>
        <v>91237600</v>
      </c>
      <c r="G123" s="53">
        <f t="shared" si="30"/>
        <v>11846888.57</v>
      </c>
      <c r="H123" s="28">
        <f t="shared" si="28"/>
        <v>79390711.430000007</v>
      </c>
    </row>
    <row r="124" spans="1:8" ht="32.25" customHeight="1" outlineLevel="2" x14ac:dyDescent="0.2">
      <c r="A124" s="30" t="s">
        <v>388</v>
      </c>
      <c r="B124" s="73" t="s">
        <v>871</v>
      </c>
      <c r="C124" s="74" t="s">
        <v>905</v>
      </c>
      <c r="D124" s="62" t="s">
        <v>511</v>
      </c>
      <c r="E124" s="78" t="s">
        <v>908</v>
      </c>
      <c r="F124" s="67">
        <v>91237600</v>
      </c>
      <c r="G124" s="72">
        <v>11846888.57</v>
      </c>
      <c r="H124" s="68">
        <f t="shared" si="28"/>
        <v>79390711.430000007</v>
      </c>
    </row>
    <row r="125" spans="1:8" ht="45" customHeight="1" outlineLevel="2" x14ac:dyDescent="0.2">
      <c r="A125" s="30" t="s">
        <v>512</v>
      </c>
      <c r="B125" s="73" t="s">
        <v>871</v>
      </c>
      <c r="C125" s="74" t="s">
        <v>905</v>
      </c>
      <c r="D125" s="62" t="s">
        <v>513</v>
      </c>
      <c r="E125" s="63" t="s">
        <v>452</v>
      </c>
      <c r="F125" s="53">
        <f t="shared" ref="F125:G128" si="31">F126</f>
        <v>1456812.71</v>
      </c>
      <c r="G125" s="53">
        <f t="shared" si="31"/>
        <v>1455396.28</v>
      </c>
      <c r="H125" s="28">
        <f t="shared" si="28"/>
        <v>1416.4299999999348</v>
      </c>
    </row>
    <row r="126" spans="1:8" ht="26.25" customHeight="1" outlineLevel="2" x14ac:dyDescent="0.2">
      <c r="A126" s="30" t="s">
        <v>514</v>
      </c>
      <c r="B126" s="73" t="s">
        <v>871</v>
      </c>
      <c r="C126" s="74" t="s">
        <v>905</v>
      </c>
      <c r="D126" s="62" t="s">
        <v>515</v>
      </c>
      <c r="E126" s="63" t="s">
        <v>452</v>
      </c>
      <c r="F126" s="53">
        <f t="shared" si="31"/>
        <v>1456812.71</v>
      </c>
      <c r="G126" s="53">
        <f t="shared" si="31"/>
        <v>1455396.28</v>
      </c>
      <c r="H126" s="28">
        <f t="shared" si="28"/>
        <v>1416.4299999999348</v>
      </c>
    </row>
    <row r="127" spans="1:8" ht="21.75" customHeight="1" outlineLevel="2" x14ac:dyDescent="0.2">
      <c r="A127" s="30" t="s">
        <v>352</v>
      </c>
      <c r="B127" s="73" t="s">
        <v>871</v>
      </c>
      <c r="C127" s="74" t="s">
        <v>905</v>
      </c>
      <c r="D127" s="62" t="s">
        <v>515</v>
      </c>
      <c r="E127" s="63" t="s">
        <v>455</v>
      </c>
      <c r="F127" s="53">
        <f t="shared" si="31"/>
        <v>1456812.71</v>
      </c>
      <c r="G127" s="53">
        <f t="shared" si="31"/>
        <v>1455396.28</v>
      </c>
      <c r="H127" s="28">
        <f t="shared" si="28"/>
        <v>1416.4299999999348</v>
      </c>
    </row>
    <row r="128" spans="1:8" ht="43.5" customHeight="1" outlineLevel="2" x14ac:dyDescent="0.2">
      <c r="A128" s="27" t="s">
        <v>383</v>
      </c>
      <c r="B128" s="73" t="s">
        <v>871</v>
      </c>
      <c r="C128" s="74" t="s">
        <v>905</v>
      </c>
      <c r="D128" s="62" t="s">
        <v>515</v>
      </c>
      <c r="E128" s="63" t="s">
        <v>456</v>
      </c>
      <c r="F128" s="53">
        <f t="shared" si="31"/>
        <v>1456812.71</v>
      </c>
      <c r="G128" s="53">
        <f t="shared" si="31"/>
        <v>1455396.28</v>
      </c>
      <c r="H128" s="28">
        <f t="shared" si="28"/>
        <v>1416.4299999999348</v>
      </c>
    </row>
    <row r="129" spans="1:8" ht="61.5" customHeight="1" outlineLevel="2" x14ac:dyDescent="0.2">
      <c r="A129" s="27" t="s">
        <v>384</v>
      </c>
      <c r="B129" s="73" t="s">
        <v>871</v>
      </c>
      <c r="C129" s="74" t="s">
        <v>905</v>
      </c>
      <c r="D129" s="62" t="s">
        <v>515</v>
      </c>
      <c r="E129" s="63" t="s">
        <v>879</v>
      </c>
      <c r="F129" s="67">
        <v>1456812.71</v>
      </c>
      <c r="G129" s="72">
        <v>1455396.28</v>
      </c>
      <c r="H129" s="68">
        <f t="shared" si="28"/>
        <v>1416.4299999999348</v>
      </c>
    </row>
    <row r="130" spans="1:8" ht="33" customHeight="1" outlineLevel="1" collapsed="1" x14ac:dyDescent="0.2">
      <c r="A130" s="31" t="s">
        <v>516</v>
      </c>
      <c r="B130" s="106" t="s">
        <v>452</v>
      </c>
      <c r="C130" s="107" t="s">
        <v>869</v>
      </c>
      <c r="D130" s="75" t="s">
        <v>517</v>
      </c>
      <c r="E130" s="76" t="s">
        <v>452</v>
      </c>
      <c r="F130" s="66">
        <f>F131</f>
        <v>11569111</v>
      </c>
      <c r="G130" s="66">
        <f>G131</f>
        <v>5648397.5499999998</v>
      </c>
      <c r="H130" s="25">
        <f>F130-G130</f>
        <v>5920713.4500000002</v>
      </c>
    </row>
    <row r="131" spans="1:8" ht="33" customHeight="1" outlineLevel="1" x14ac:dyDescent="0.2">
      <c r="A131" s="30" t="s">
        <v>870</v>
      </c>
      <c r="B131" s="73" t="s">
        <v>871</v>
      </c>
      <c r="C131" s="74" t="s">
        <v>869</v>
      </c>
      <c r="D131" s="77" t="s">
        <v>517</v>
      </c>
      <c r="E131" s="78" t="s">
        <v>452</v>
      </c>
      <c r="F131" s="53">
        <f>F132+F146</f>
        <v>11569111</v>
      </c>
      <c r="G131" s="53">
        <f>G132+G146</f>
        <v>5648397.5499999998</v>
      </c>
      <c r="H131" s="28">
        <f>F131-G131</f>
        <v>5920713.4500000002</v>
      </c>
    </row>
    <row r="132" spans="1:8" ht="33" customHeight="1" outlineLevel="1" x14ac:dyDescent="0.2">
      <c r="A132" s="30" t="s">
        <v>371</v>
      </c>
      <c r="B132" s="73" t="s">
        <v>871</v>
      </c>
      <c r="C132" s="74" t="s">
        <v>872</v>
      </c>
      <c r="D132" s="77" t="s">
        <v>517</v>
      </c>
      <c r="E132" s="78" t="s">
        <v>452</v>
      </c>
      <c r="F132" s="53">
        <f>F133</f>
        <v>5027907</v>
      </c>
      <c r="G132" s="53">
        <f>G133</f>
        <v>2128797.5499999998</v>
      </c>
      <c r="H132" s="28">
        <f t="shared" ref="H132:H156" si="32">F132-G132</f>
        <v>2899109.45</v>
      </c>
    </row>
    <row r="133" spans="1:8" ht="33" customHeight="1" outlineLevel="1" x14ac:dyDescent="0.2">
      <c r="A133" s="30" t="s">
        <v>381</v>
      </c>
      <c r="B133" s="73" t="s">
        <v>871</v>
      </c>
      <c r="C133" s="74" t="s">
        <v>909</v>
      </c>
      <c r="D133" s="77" t="s">
        <v>517</v>
      </c>
      <c r="E133" s="78" t="s">
        <v>452</v>
      </c>
      <c r="F133" s="53">
        <f>F134+F140</f>
        <v>5027907</v>
      </c>
      <c r="G133" s="53">
        <f>G134+G140</f>
        <v>2128797.5499999998</v>
      </c>
      <c r="H133" s="28">
        <f t="shared" si="32"/>
        <v>2899109.45</v>
      </c>
    </row>
    <row r="134" spans="1:8" ht="33" customHeight="1" outlineLevel="1" x14ac:dyDescent="0.2">
      <c r="A134" s="30" t="s">
        <v>518</v>
      </c>
      <c r="B134" s="73" t="s">
        <v>871</v>
      </c>
      <c r="C134" s="74" t="s">
        <v>909</v>
      </c>
      <c r="D134" s="77" t="s">
        <v>519</v>
      </c>
      <c r="E134" s="78" t="s">
        <v>452</v>
      </c>
      <c r="F134" s="53">
        <f t="shared" ref="F134:G138" si="33">F135</f>
        <v>4399294</v>
      </c>
      <c r="G134" s="53">
        <f t="shared" si="33"/>
        <v>1814491.15</v>
      </c>
      <c r="H134" s="28">
        <f t="shared" si="32"/>
        <v>2584802.85</v>
      </c>
    </row>
    <row r="135" spans="1:8" ht="48" customHeight="1" outlineLevel="1" x14ac:dyDescent="0.2">
      <c r="A135" s="38" t="s">
        <v>912</v>
      </c>
      <c r="B135" s="96" t="s">
        <v>871</v>
      </c>
      <c r="C135" s="97" t="s">
        <v>909</v>
      </c>
      <c r="D135" s="79" t="s">
        <v>910</v>
      </c>
      <c r="E135" s="80" t="s">
        <v>452</v>
      </c>
      <c r="F135" s="54">
        <f t="shared" si="33"/>
        <v>4399294</v>
      </c>
      <c r="G135" s="54">
        <f t="shared" si="33"/>
        <v>1814491.15</v>
      </c>
      <c r="H135" s="33">
        <f t="shared" si="32"/>
        <v>2584802.85</v>
      </c>
    </row>
    <row r="136" spans="1:8" ht="33" customHeight="1" outlineLevel="1" x14ac:dyDescent="0.2">
      <c r="A136" s="30" t="s">
        <v>520</v>
      </c>
      <c r="B136" s="73" t="s">
        <v>871</v>
      </c>
      <c r="C136" s="74" t="s">
        <v>909</v>
      </c>
      <c r="D136" s="77" t="s">
        <v>521</v>
      </c>
      <c r="E136" s="78" t="s">
        <v>452</v>
      </c>
      <c r="F136" s="53">
        <f t="shared" si="33"/>
        <v>4399294</v>
      </c>
      <c r="G136" s="53">
        <f t="shared" si="33"/>
        <v>1814491.15</v>
      </c>
      <c r="H136" s="28">
        <f t="shared" si="32"/>
        <v>2584802.85</v>
      </c>
    </row>
    <row r="137" spans="1:8" ht="33" customHeight="1" outlineLevel="1" x14ac:dyDescent="0.2">
      <c r="A137" s="30" t="s">
        <v>348</v>
      </c>
      <c r="B137" s="73" t="s">
        <v>871</v>
      </c>
      <c r="C137" s="74" t="s">
        <v>909</v>
      </c>
      <c r="D137" s="77" t="s">
        <v>521</v>
      </c>
      <c r="E137" s="78" t="s">
        <v>339</v>
      </c>
      <c r="F137" s="53">
        <f t="shared" si="33"/>
        <v>4399294</v>
      </c>
      <c r="G137" s="53">
        <f t="shared" si="33"/>
        <v>1814491.15</v>
      </c>
      <c r="H137" s="28">
        <f t="shared" si="32"/>
        <v>2584802.85</v>
      </c>
    </row>
    <row r="138" spans="1:8" ht="33" customHeight="1" outlineLevel="1" x14ac:dyDescent="0.2">
      <c r="A138" s="27" t="s">
        <v>459</v>
      </c>
      <c r="B138" s="73" t="s">
        <v>871</v>
      </c>
      <c r="C138" s="74" t="s">
        <v>909</v>
      </c>
      <c r="D138" s="77" t="s">
        <v>521</v>
      </c>
      <c r="E138" s="78" t="s">
        <v>460</v>
      </c>
      <c r="F138" s="53">
        <f t="shared" si="33"/>
        <v>4399294</v>
      </c>
      <c r="G138" s="53">
        <f t="shared" si="33"/>
        <v>1814491.15</v>
      </c>
      <c r="H138" s="28">
        <f t="shared" si="32"/>
        <v>2584802.85</v>
      </c>
    </row>
    <row r="139" spans="1:8" ht="33" customHeight="1" outlineLevel="1" x14ac:dyDescent="0.2">
      <c r="A139" s="27" t="s">
        <v>350</v>
      </c>
      <c r="B139" s="73" t="s">
        <v>871</v>
      </c>
      <c r="C139" s="74" t="s">
        <v>909</v>
      </c>
      <c r="D139" s="77" t="s">
        <v>521</v>
      </c>
      <c r="E139" s="78" t="s">
        <v>880</v>
      </c>
      <c r="F139" s="67">
        <v>4399294</v>
      </c>
      <c r="G139" s="68">
        <v>1814491.15</v>
      </c>
      <c r="H139" s="68">
        <f t="shared" si="32"/>
        <v>2584802.85</v>
      </c>
    </row>
    <row r="140" spans="1:8" ht="45" customHeight="1" outlineLevel="1" x14ac:dyDescent="0.2">
      <c r="A140" s="27" t="s">
        <v>522</v>
      </c>
      <c r="B140" s="73" t="s">
        <v>871</v>
      </c>
      <c r="C140" s="74" t="s">
        <v>909</v>
      </c>
      <c r="D140" s="77" t="s">
        <v>523</v>
      </c>
      <c r="E140" s="78" t="s">
        <v>452</v>
      </c>
      <c r="F140" s="53">
        <f t="shared" ref="F140:G144" si="34">F141</f>
        <v>628613</v>
      </c>
      <c r="G140" s="53">
        <f t="shared" si="34"/>
        <v>314306.40000000002</v>
      </c>
      <c r="H140" s="28">
        <f t="shared" si="32"/>
        <v>314306.59999999998</v>
      </c>
    </row>
    <row r="141" spans="1:8" ht="48" customHeight="1" outlineLevel="1" x14ac:dyDescent="0.2">
      <c r="A141" s="32" t="s">
        <v>913</v>
      </c>
      <c r="B141" s="96" t="s">
        <v>871</v>
      </c>
      <c r="C141" s="97" t="s">
        <v>909</v>
      </c>
      <c r="D141" s="79" t="s">
        <v>911</v>
      </c>
      <c r="E141" s="80" t="s">
        <v>452</v>
      </c>
      <c r="F141" s="54">
        <f t="shared" si="34"/>
        <v>628613</v>
      </c>
      <c r="G141" s="54">
        <f t="shared" si="34"/>
        <v>314306.40000000002</v>
      </c>
      <c r="H141" s="33">
        <f t="shared" si="32"/>
        <v>314306.59999999998</v>
      </c>
    </row>
    <row r="142" spans="1:8" ht="30" customHeight="1" outlineLevel="1" x14ac:dyDescent="0.2">
      <c r="A142" s="27" t="s">
        <v>520</v>
      </c>
      <c r="B142" s="73" t="s">
        <v>871</v>
      </c>
      <c r="C142" s="74" t="s">
        <v>909</v>
      </c>
      <c r="D142" s="77" t="s">
        <v>524</v>
      </c>
      <c r="E142" s="78" t="s">
        <v>452</v>
      </c>
      <c r="F142" s="53">
        <f t="shared" si="34"/>
        <v>628613</v>
      </c>
      <c r="G142" s="53">
        <f t="shared" si="34"/>
        <v>314306.40000000002</v>
      </c>
      <c r="H142" s="28">
        <f t="shared" si="32"/>
        <v>314306.59999999998</v>
      </c>
    </row>
    <row r="143" spans="1:8" ht="30" customHeight="1" outlineLevel="1" x14ac:dyDescent="0.2">
      <c r="A143" s="30" t="s">
        <v>348</v>
      </c>
      <c r="B143" s="73" t="s">
        <v>871</v>
      </c>
      <c r="C143" s="74" t="s">
        <v>909</v>
      </c>
      <c r="D143" s="77" t="s">
        <v>524</v>
      </c>
      <c r="E143" s="78" t="s">
        <v>339</v>
      </c>
      <c r="F143" s="53">
        <f t="shared" si="34"/>
        <v>628613</v>
      </c>
      <c r="G143" s="53">
        <f t="shared" si="34"/>
        <v>314306.40000000002</v>
      </c>
      <c r="H143" s="28">
        <f t="shared" si="32"/>
        <v>314306.59999999998</v>
      </c>
    </row>
    <row r="144" spans="1:8" ht="30" customHeight="1" outlineLevel="1" x14ac:dyDescent="0.2">
      <c r="A144" s="27" t="s">
        <v>459</v>
      </c>
      <c r="B144" s="73" t="s">
        <v>871</v>
      </c>
      <c r="C144" s="74" t="s">
        <v>909</v>
      </c>
      <c r="D144" s="77" t="s">
        <v>524</v>
      </c>
      <c r="E144" s="78" t="s">
        <v>460</v>
      </c>
      <c r="F144" s="53">
        <f t="shared" si="34"/>
        <v>628613</v>
      </c>
      <c r="G144" s="53">
        <f t="shared" si="34"/>
        <v>314306.40000000002</v>
      </c>
      <c r="H144" s="28">
        <f t="shared" si="32"/>
        <v>314306.59999999998</v>
      </c>
    </row>
    <row r="145" spans="1:8" ht="30" customHeight="1" outlineLevel="1" x14ac:dyDescent="0.2">
      <c r="A145" s="27" t="s">
        <v>350</v>
      </c>
      <c r="B145" s="73" t="s">
        <v>871</v>
      </c>
      <c r="C145" s="74" t="s">
        <v>909</v>
      </c>
      <c r="D145" s="77" t="s">
        <v>524</v>
      </c>
      <c r="E145" s="78" t="s">
        <v>880</v>
      </c>
      <c r="F145" s="67">
        <v>628613</v>
      </c>
      <c r="G145" s="72">
        <v>314306.40000000002</v>
      </c>
      <c r="H145" s="68">
        <f t="shared" si="32"/>
        <v>314306.59999999998</v>
      </c>
    </row>
    <row r="146" spans="1:8" ht="30" customHeight="1" outlineLevel="1" x14ac:dyDescent="0.2">
      <c r="A146" s="27" t="s">
        <v>425</v>
      </c>
      <c r="B146" s="73" t="s">
        <v>871</v>
      </c>
      <c r="C146" s="74" t="s">
        <v>914</v>
      </c>
      <c r="D146" s="77" t="s">
        <v>517</v>
      </c>
      <c r="E146" s="78" t="s">
        <v>452</v>
      </c>
      <c r="F146" s="53">
        <f>F147</f>
        <v>6541204</v>
      </c>
      <c r="G146" s="53">
        <f>G147</f>
        <v>3519600</v>
      </c>
      <c r="H146" s="28">
        <f t="shared" si="32"/>
        <v>3021604</v>
      </c>
    </row>
    <row r="147" spans="1:8" ht="30" customHeight="1" outlineLevel="1" x14ac:dyDescent="0.2">
      <c r="A147" s="27" t="s">
        <v>426</v>
      </c>
      <c r="B147" s="73" t="s">
        <v>871</v>
      </c>
      <c r="C147" s="74" t="s">
        <v>915</v>
      </c>
      <c r="D147" s="77" t="s">
        <v>517</v>
      </c>
      <c r="E147" s="78" t="s">
        <v>452</v>
      </c>
      <c r="F147" s="53">
        <f>F148</f>
        <v>6541204</v>
      </c>
      <c r="G147" s="53">
        <f>G148</f>
        <v>3519600</v>
      </c>
      <c r="H147" s="28">
        <f t="shared" si="32"/>
        <v>3021604</v>
      </c>
    </row>
    <row r="148" spans="1:8" ht="43.5" customHeight="1" x14ac:dyDescent="0.2">
      <c r="A148" s="42" t="s">
        <v>525</v>
      </c>
      <c r="B148" s="73" t="s">
        <v>871</v>
      </c>
      <c r="C148" s="74" t="s">
        <v>915</v>
      </c>
      <c r="D148" s="62" t="s">
        <v>526</v>
      </c>
      <c r="E148" s="63" t="s">
        <v>452</v>
      </c>
      <c r="F148" s="53">
        <f>F149+F153</f>
        <v>6541204</v>
      </c>
      <c r="G148" s="53">
        <f>G149+G153</f>
        <v>3519600</v>
      </c>
      <c r="H148" s="28">
        <f t="shared" si="32"/>
        <v>3021604</v>
      </c>
    </row>
    <row r="149" spans="1:8" ht="29.25" customHeight="1" x14ac:dyDescent="0.2">
      <c r="A149" s="27" t="s">
        <v>527</v>
      </c>
      <c r="B149" s="73" t="s">
        <v>871</v>
      </c>
      <c r="C149" s="74" t="s">
        <v>915</v>
      </c>
      <c r="D149" s="62" t="s">
        <v>528</v>
      </c>
      <c r="E149" s="63" t="s">
        <v>452</v>
      </c>
      <c r="F149" s="53">
        <f t="shared" ref="F149:G151" si="35">F150</f>
        <v>6071204</v>
      </c>
      <c r="G149" s="53">
        <f t="shared" si="35"/>
        <v>3049600</v>
      </c>
      <c r="H149" s="28">
        <f t="shared" si="32"/>
        <v>3021604</v>
      </c>
    </row>
    <row r="150" spans="1:8" ht="29.25" customHeight="1" x14ac:dyDescent="0.2">
      <c r="A150" s="27" t="s">
        <v>373</v>
      </c>
      <c r="B150" s="73" t="s">
        <v>871</v>
      </c>
      <c r="C150" s="74" t="s">
        <v>915</v>
      </c>
      <c r="D150" s="62" t="s">
        <v>528</v>
      </c>
      <c r="E150" s="63" t="s">
        <v>470</v>
      </c>
      <c r="F150" s="53">
        <f t="shared" si="35"/>
        <v>6071204</v>
      </c>
      <c r="G150" s="53">
        <f t="shared" si="35"/>
        <v>3049600</v>
      </c>
      <c r="H150" s="28">
        <f t="shared" si="32"/>
        <v>3021604</v>
      </c>
    </row>
    <row r="151" spans="1:8" ht="21" customHeight="1" x14ac:dyDescent="0.2">
      <c r="A151" s="27" t="s">
        <v>374</v>
      </c>
      <c r="B151" s="73" t="s">
        <v>871</v>
      </c>
      <c r="C151" s="74" t="s">
        <v>915</v>
      </c>
      <c r="D151" s="62" t="s">
        <v>528</v>
      </c>
      <c r="E151" s="63" t="s">
        <v>471</v>
      </c>
      <c r="F151" s="53">
        <f t="shared" si="35"/>
        <v>6071204</v>
      </c>
      <c r="G151" s="53">
        <f t="shared" si="35"/>
        <v>3049600</v>
      </c>
      <c r="H151" s="28">
        <f t="shared" si="32"/>
        <v>3021604</v>
      </c>
    </row>
    <row r="152" spans="1:8" ht="59.25" customHeight="1" x14ac:dyDescent="0.2">
      <c r="A152" s="27" t="s">
        <v>393</v>
      </c>
      <c r="B152" s="73" t="s">
        <v>871</v>
      </c>
      <c r="C152" s="74" t="s">
        <v>915</v>
      </c>
      <c r="D152" s="62" t="s">
        <v>528</v>
      </c>
      <c r="E152" s="63" t="s">
        <v>916</v>
      </c>
      <c r="F152" s="67">
        <v>6071204</v>
      </c>
      <c r="G152" s="72">
        <v>3049600</v>
      </c>
      <c r="H152" s="68">
        <f t="shared" si="32"/>
        <v>3021604</v>
      </c>
    </row>
    <row r="153" spans="1:8" ht="43.5" customHeight="1" x14ac:dyDescent="0.2">
      <c r="A153" s="27" t="s">
        <v>529</v>
      </c>
      <c r="B153" s="73" t="s">
        <v>871</v>
      </c>
      <c r="C153" s="74" t="s">
        <v>915</v>
      </c>
      <c r="D153" s="62" t="s">
        <v>530</v>
      </c>
      <c r="E153" s="63" t="s">
        <v>452</v>
      </c>
      <c r="F153" s="53">
        <f t="shared" ref="F153:G155" si="36">F154</f>
        <v>470000</v>
      </c>
      <c r="G153" s="53">
        <f t="shared" si="36"/>
        <v>470000</v>
      </c>
      <c r="H153" s="28">
        <f t="shared" si="32"/>
        <v>0</v>
      </c>
    </row>
    <row r="154" spans="1:8" ht="33" customHeight="1" x14ac:dyDescent="0.2">
      <c r="A154" s="30" t="s">
        <v>373</v>
      </c>
      <c r="B154" s="73" t="s">
        <v>871</v>
      </c>
      <c r="C154" s="74" t="s">
        <v>915</v>
      </c>
      <c r="D154" s="62" t="s">
        <v>530</v>
      </c>
      <c r="E154" s="63" t="s">
        <v>470</v>
      </c>
      <c r="F154" s="53">
        <f t="shared" si="36"/>
        <v>470000</v>
      </c>
      <c r="G154" s="53">
        <f t="shared" si="36"/>
        <v>470000</v>
      </c>
      <c r="H154" s="28">
        <f t="shared" si="32"/>
        <v>0</v>
      </c>
    </row>
    <row r="155" spans="1:8" ht="31.5" customHeight="1" x14ac:dyDescent="0.2">
      <c r="A155" s="27" t="s">
        <v>374</v>
      </c>
      <c r="B155" s="73" t="s">
        <v>871</v>
      </c>
      <c r="C155" s="74" t="s">
        <v>915</v>
      </c>
      <c r="D155" s="62" t="s">
        <v>530</v>
      </c>
      <c r="E155" s="63" t="s">
        <v>471</v>
      </c>
      <c r="F155" s="53">
        <f t="shared" si="36"/>
        <v>470000</v>
      </c>
      <c r="G155" s="53">
        <f t="shared" si="36"/>
        <v>470000</v>
      </c>
      <c r="H155" s="28">
        <f t="shared" si="32"/>
        <v>0</v>
      </c>
    </row>
    <row r="156" spans="1:8" ht="31.5" customHeight="1" x14ac:dyDescent="0.2">
      <c r="A156" s="27" t="s">
        <v>375</v>
      </c>
      <c r="B156" s="73" t="s">
        <v>871</v>
      </c>
      <c r="C156" s="74" t="s">
        <v>915</v>
      </c>
      <c r="D156" s="62" t="s">
        <v>530</v>
      </c>
      <c r="E156" s="63" t="s">
        <v>885</v>
      </c>
      <c r="F156" s="67">
        <v>470000</v>
      </c>
      <c r="G156" s="72">
        <v>470000</v>
      </c>
      <c r="H156" s="68">
        <f t="shared" si="32"/>
        <v>0</v>
      </c>
    </row>
    <row r="157" spans="1:8" ht="45" customHeight="1" outlineLevel="5" x14ac:dyDescent="0.2">
      <c r="A157" s="31" t="s">
        <v>531</v>
      </c>
      <c r="B157" s="106" t="s">
        <v>452</v>
      </c>
      <c r="C157" s="107" t="s">
        <v>869</v>
      </c>
      <c r="D157" s="75" t="s">
        <v>532</v>
      </c>
      <c r="E157" s="76" t="s">
        <v>452</v>
      </c>
      <c r="F157" s="81">
        <f>F158+F169</f>
        <v>115738512.85000001</v>
      </c>
      <c r="G157" s="81">
        <f>G158+G169</f>
        <v>66750134.780000009</v>
      </c>
      <c r="H157" s="35">
        <f>F157-G157</f>
        <v>48988378.07</v>
      </c>
    </row>
    <row r="158" spans="1:8" ht="45" customHeight="1" outlineLevel="5" x14ac:dyDescent="0.2">
      <c r="A158" s="30" t="s">
        <v>870</v>
      </c>
      <c r="B158" s="73" t="s">
        <v>871</v>
      </c>
      <c r="C158" s="74" t="s">
        <v>869</v>
      </c>
      <c r="D158" s="77" t="s">
        <v>532</v>
      </c>
      <c r="E158" s="78" t="s">
        <v>452</v>
      </c>
      <c r="F158" s="55">
        <f t="shared" ref="F158:G164" si="37">F159</f>
        <v>3271040</v>
      </c>
      <c r="G158" s="55">
        <f t="shared" si="37"/>
        <v>1322168.6499999999</v>
      </c>
      <c r="H158" s="37">
        <f>F158-G158</f>
        <v>1948871.35</v>
      </c>
    </row>
    <row r="159" spans="1:8" ht="27.75" customHeight="1" outlineLevel="5" x14ac:dyDescent="0.2">
      <c r="A159" s="30" t="s">
        <v>404</v>
      </c>
      <c r="B159" s="73" t="s">
        <v>871</v>
      </c>
      <c r="C159" s="74" t="s">
        <v>917</v>
      </c>
      <c r="D159" s="77" t="s">
        <v>532</v>
      </c>
      <c r="E159" s="78" t="s">
        <v>452</v>
      </c>
      <c r="F159" s="55">
        <f t="shared" si="37"/>
        <v>3271040</v>
      </c>
      <c r="G159" s="55">
        <f t="shared" si="37"/>
        <v>1322168.6499999999</v>
      </c>
      <c r="H159" s="37">
        <f t="shared" ref="H159:H168" si="38">F159-G159</f>
        <v>1948871.35</v>
      </c>
    </row>
    <row r="160" spans="1:8" ht="29.25" customHeight="1" outlineLevel="5" x14ac:dyDescent="0.2">
      <c r="A160" s="30" t="s">
        <v>919</v>
      </c>
      <c r="B160" s="73" t="s">
        <v>871</v>
      </c>
      <c r="C160" s="74" t="s">
        <v>918</v>
      </c>
      <c r="D160" s="77" t="s">
        <v>532</v>
      </c>
      <c r="E160" s="78" t="s">
        <v>452</v>
      </c>
      <c r="F160" s="55">
        <f t="shared" si="37"/>
        <v>3271040</v>
      </c>
      <c r="G160" s="55">
        <f t="shared" si="37"/>
        <v>1322168.6499999999</v>
      </c>
      <c r="H160" s="37">
        <f t="shared" si="38"/>
        <v>1948871.35</v>
      </c>
    </row>
    <row r="161" spans="1:8" ht="33.75" customHeight="1" outlineLevel="5" x14ac:dyDescent="0.2">
      <c r="A161" s="30" t="s">
        <v>596</v>
      </c>
      <c r="B161" s="73" t="s">
        <v>871</v>
      </c>
      <c r="C161" s="74" t="s">
        <v>918</v>
      </c>
      <c r="D161" s="77" t="s">
        <v>597</v>
      </c>
      <c r="E161" s="78" t="s">
        <v>452</v>
      </c>
      <c r="F161" s="55">
        <f t="shared" si="37"/>
        <v>3271040</v>
      </c>
      <c r="G161" s="55">
        <f t="shared" si="37"/>
        <v>1322168.6499999999</v>
      </c>
      <c r="H161" s="37">
        <f t="shared" si="38"/>
        <v>1948871.35</v>
      </c>
    </row>
    <row r="162" spans="1:8" ht="33.75" customHeight="1" outlineLevel="5" x14ac:dyDescent="0.2">
      <c r="A162" s="32" t="s">
        <v>598</v>
      </c>
      <c r="B162" s="73" t="s">
        <v>871</v>
      </c>
      <c r="C162" s="74" t="s">
        <v>918</v>
      </c>
      <c r="D162" s="71" t="s">
        <v>599</v>
      </c>
      <c r="E162" s="80" t="s">
        <v>452</v>
      </c>
      <c r="F162" s="56">
        <f t="shared" si="37"/>
        <v>3271040</v>
      </c>
      <c r="G162" s="56">
        <f t="shared" si="37"/>
        <v>1322168.6499999999</v>
      </c>
      <c r="H162" s="36">
        <f t="shared" si="38"/>
        <v>1948871.35</v>
      </c>
    </row>
    <row r="163" spans="1:8" ht="33.75" customHeight="1" outlineLevel="5" x14ac:dyDescent="0.2">
      <c r="A163" s="30" t="s">
        <v>600</v>
      </c>
      <c r="B163" s="73" t="s">
        <v>871</v>
      </c>
      <c r="C163" s="74" t="s">
        <v>918</v>
      </c>
      <c r="D163" s="77" t="s">
        <v>601</v>
      </c>
      <c r="E163" s="78" t="s">
        <v>452</v>
      </c>
      <c r="F163" s="53">
        <f t="shared" si="37"/>
        <v>3271040</v>
      </c>
      <c r="G163" s="53">
        <f t="shared" si="37"/>
        <v>1322168.6499999999</v>
      </c>
      <c r="H163" s="37">
        <f t="shared" si="38"/>
        <v>1948871.35</v>
      </c>
    </row>
    <row r="164" spans="1:8" ht="57.75" customHeight="1" outlineLevel="5" x14ac:dyDescent="0.2">
      <c r="A164" s="27" t="s">
        <v>341</v>
      </c>
      <c r="B164" s="73" t="s">
        <v>871</v>
      </c>
      <c r="C164" s="74" t="s">
        <v>918</v>
      </c>
      <c r="D164" s="77" t="s">
        <v>601</v>
      </c>
      <c r="E164" s="78" t="s">
        <v>467</v>
      </c>
      <c r="F164" s="53">
        <f t="shared" si="37"/>
        <v>3271040</v>
      </c>
      <c r="G164" s="53">
        <f t="shared" si="37"/>
        <v>1322168.6499999999</v>
      </c>
      <c r="H164" s="37">
        <f t="shared" si="38"/>
        <v>1948871.35</v>
      </c>
    </row>
    <row r="165" spans="1:8" ht="30.75" customHeight="1" outlineLevel="5" x14ac:dyDescent="0.2">
      <c r="A165" s="27" t="s">
        <v>468</v>
      </c>
      <c r="B165" s="73" t="s">
        <v>871</v>
      </c>
      <c r="C165" s="74" t="s">
        <v>918</v>
      </c>
      <c r="D165" s="77" t="s">
        <v>601</v>
      </c>
      <c r="E165" s="78" t="s">
        <v>469</v>
      </c>
      <c r="F165" s="53">
        <f>F166+F168+F167</f>
        <v>3271040</v>
      </c>
      <c r="G165" s="53">
        <f>G166+G168+G167</f>
        <v>1322168.6499999999</v>
      </c>
      <c r="H165" s="37">
        <f t="shared" si="38"/>
        <v>1948871.35</v>
      </c>
    </row>
    <row r="166" spans="1:8" ht="35.25" customHeight="1" outlineLevel="5" x14ac:dyDescent="0.2">
      <c r="A166" s="27" t="s">
        <v>343</v>
      </c>
      <c r="B166" s="73" t="s">
        <v>871</v>
      </c>
      <c r="C166" s="74" t="s">
        <v>918</v>
      </c>
      <c r="D166" s="77" t="s">
        <v>601</v>
      </c>
      <c r="E166" s="78" t="s">
        <v>920</v>
      </c>
      <c r="F166" s="67">
        <v>2511400</v>
      </c>
      <c r="G166" s="68">
        <v>1014876.09</v>
      </c>
      <c r="H166" s="82">
        <f t="shared" si="38"/>
        <v>1496523.9100000001</v>
      </c>
    </row>
    <row r="167" spans="1:8" ht="35.25" customHeight="1" outlineLevel="5" x14ac:dyDescent="0.2">
      <c r="A167" s="27" t="s">
        <v>361</v>
      </c>
      <c r="B167" s="73" t="s">
        <v>871</v>
      </c>
      <c r="C167" s="74" t="s">
        <v>918</v>
      </c>
      <c r="D167" s="77" t="s">
        <v>601</v>
      </c>
      <c r="E167" s="78" t="s">
        <v>933</v>
      </c>
      <c r="F167" s="67">
        <v>1200</v>
      </c>
      <c r="G167" s="68">
        <v>800</v>
      </c>
      <c r="H167" s="82">
        <f t="shared" si="38"/>
        <v>400</v>
      </c>
    </row>
    <row r="168" spans="1:8" ht="48.75" customHeight="1" outlineLevel="5" x14ac:dyDescent="0.2">
      <c r="A168" s="27" t="s">
        <v>344</v>
      </c>
      <c r="B168" s="73" t="s">
        <v>871</v>
      </c>
      <c r="C168" s="74" t="s">
        <v>918</v>
      </c>
      <c r="D168" s="77" t="s">
        <v>601</v>
      </c>
      <c r="E168" s="78" t="s">
        <v>921</v>
      </c>
      <c r="F168" s="67">
        <v>758440</v>
      </c>
      <c r="G168" s="68">
        <v>306492.56</v>
      </c>
      <c r="H168" s="82">
        <f t="shared" si="38"/>
        <v>451947.44</v>
      </c>
    </row>
    <row r="169" spans="1:8" ht="48.75" customHeight="1" outlineLevel="5" x14ac:dyDescent="0.2">
      <c r="A169" s="27" t="s">
        <v>922</v>
      </c>
      <c r="B169" s="73" t="s">
        <v>923</v>
      </c>
      <c r="C169" s="74" t="s">
        <v>869</v>
      </c>
      <c r="D169" s="77" t="s">
        <v>532</v>
      </c>
      <c r="E169" s="78" t="s">
        <v>452</v>
      </c>
      <c r="F169" s="53">
        <f>F170+F203</f>
        <v>112467472.85000001</v>
      </c>
      <c r="G169" s="53">
        <f>G170+G203</f>
        <v>65427966.13000001</v>
      </c>
      <c r="H169" s="37">
        <f>F169-G169</f>
        <v>47039506.719999999</v>
      </c>
    </row>
    <row r="170" spans="1:8" ht="30.75" customHeight="1" outlineLevel="5" x14ac:dyDescent="0.2">
      <c r="A170" s="27" t="s">
        <v>391</v>
      </c>
      <c r="B170" s="73" t="s">
        <v>923</v>
      </c>
      <c r="C170" s="74" t="s">
        <v>892</v>
      </c>
      <c r="D170" s="77" t="s">
        <v>532</v>
      </c>
      <c r="E170" s="78" t="s">
        <v>452</v>
      </c>
      <c r="F170" s="53">
        <f>F171+F192</f>
        <v>24392345.34</v>
      </c>
      <c r="G170" s="53">
        <f>G171+G192</f>
        <v>15917121.73</v>
      </c>
      <c r="H170" s="37">
        <f t="shared" ref="H170:H191" si="39">F170-G170</f>
        <v>8475223.6099999994</v>
      </c>
    </row>
    <row r="171" spans="1:8" ht="29.25" customHeight="1" outlineLevel="5" x14ac:dyDescent="0.2">
      <c r="A171" s="27" t="s">
        <v>925</v>
      </c>
      <c r="B171" s="73" t="s">
        <v>923</v>
      </c>
      <c r="C171" s="74" t="s">
        <v>924</v>
      </c>
      <c r="D171" s="77" t="s">
        <v>532</v>
      </c>
      <c r="E171" s="78" t="s">
        <v>452</v>
      </c>
      <c r="F171" s="53">
        <f>F172</f>
        <v>24142345.34</v>
      </c>
      <c r="G171" s="53">
        <f>G172</f>
        <v>15880871.73</v>
      </c>
      <c r="H171" s="37">
        <f t="shared" si="39"/>
        <v>8261473.6099999994</v>
      </c>
    </row>
    <row r="172" spans="1:8" ht="32.25" customHeight="1" outlineLevel="5" x14ac:dyDescent="0.2">
      <c r="A172" s="27" t="s">
        <v>563</v>
      </c>
      <c r="B172" s="73" t="s">
        <v>923</v>
      </c>
      <c r="C172" s="74" t="s">
        <v>924</v>
      </c>
      <c r="D172" s="77" t="s">
        <v>564</v>
      </c>
      <c r="E172" s="63" t="s">
        <v>452</v>
      </c>
      <c r="F172" s="53">
        <f>F173+F178+F187</f>
        <v>24142345.34</v>
      </c>
      <c r="G172" s="53">
        <f>G173+G178+G187</f>
        <v>15880871.73</v>
      </c>
      <c r="H172" s="37">
        <f t="shared" si="39"/>
        <v>8261473.6099999994</v>
      </c>
    </row>
    <row r="173" spans="1:8" ht="42.75" customHeight="1" outlineLevel="5" x14ac:dyDescent="0.2">
      <c r="A173" s="39" t="s">
        <v>565</v>
      </c>
      <c r="B173" s="73" t="s">
        <v>923</v>
      </c>
      <c r="C173" s="74" t="s">
        <v>924</v>
      </c>
      <c r="D173" s="71" t="s">
        <v>566</v>
      </c>
      <c r="E173" s="70" t="s">
        <v>452</v>
      </c>
      <c r="F173" s="54">
        <f t="shared" ref="F173:G176" si="40">F174</f>
        <v>17584729.469999999</v>
      </c>
      <c r="G173" s="54">
        <f t="shared" si="40"/>
        <v>10305826.73</v>
      </c>
      <c r="H173" s="36">
        <f t="shared" si="39"/>
        <v>7278902.7399999984</v>
      </c>
    </row>
    <row r="174" spans="1:8" ht="46.5" customHeight="1" outlineLevel="5" x14ac:dyDescent="0.2">
      <c r="A174" s="30" t="s">
        <v>567</v>
      </c>
      <c r="B174" s="73" t="s">
        <v>923</v>
      </c>
      <c r="C174" s="74" t="s">
        <v>924</v>
      </c>
      <c r="D174" s="77" t="s">
        <v>568</v>
      </c>
      <c r="E174" s="63" t="s">
        <v>452</v>
      </c>
      <c r="F174" s="53">
        <f t="shared" si="40"/>
        <v>17584729.469999999</v>
      </c>
      <c r="G174" s="53">
        <f t="shared" si="40"/>
        <v>10305826.73</v>
      </c>
      <c r="H174" s="37">
        <f t="shared" si="39"/>
        <v>7278902.7399999984</v>
      </c>
    </row>
    <row r="175" spans="1:8" ht="33.75" customHeight="1" outlineLevel="5" x14ac:dyDescent="0.2">
      <c r="A175" s="27" t="s">
        <v>373</v>
      </c>
      <c r="B175" s="73" t="s">
        <v>923</v>
      </c>
      <c r="C175" s="74" t="s">
        <v>924</v>
      </c>
      <c r="D175" s="77" t="s">
        <v>568</v>
      </c>
      <c r="E175" s="63" t="s">
        <v>470</v>
      </c>
      <c r="F175" s="53">
        <f t="shared" si="40"/>
        <v>17584729.469999999</v>
      </c>
      <c r="G175" s="53">
        <f t="shared" si="40"/>
        <v>10305826.73</v>
      </c>
      <c r="H175" s="37">
        <f t="shared" si="39"/>
        <v>7278902.7399999984</v>
      </c>
    </row>
    <row r="176" spans="1:8" ht="24.75" customHeight="1" outlineLevel="5" x14ac:dyDescent="0.2">
      <c r="A176" s="27" t="s">
        <v>374</v>
      </c>
      <c r="B176" s="73" t="s">
        <v>923</v>
      </c>
      <c r="C176" s="74" t="s">
        <v>924</v>
      </c>
      <c r="D176" s="77" t="s">
        <v>568</v>
      </c>
      <c r="E176" s="63" t="s">
        <v>471</v>
      </c>
      <c r="F176" s="53">
        <f t="shared" si="40"/>
        <v>17584729.469999999</v>
      </c>
      <c r="G176" s="53">
        <f t="shared" si="40"/>
        <v>10305826.73</v>
      </c>
      <c r="H176" s="37">
        <f t="shared" si="39"/>
        <v>7278902.7399999984</v>
      </c>
    </row>
    <row r="177" spans="1:8" ht="56.25" customHeight="1" outlineLevel="5" x14ac:dyDescent="0.2">
      <c r="A177" s="27" t="s">
        <v>393</v>
      </c>
      <c r="B177" s="73" t="s">
        <v>923</v>
      </c>
      <c r="C177" s="74" t="s">
        <v>924</v>
      </c>
      <c r="D177" s="77" t="s">
        <v>568</v>
      </c>
      <c r="E177" s="63" t="s">
        <v>916</v>
      </c>
      <c r="F177" s="67">
        <v>17584729.469999999</v>
      </c>
      <c r="G177" s="68">
        <v>10305826.73</v>
      </c>
      <c r="H177" s="82">
        <f t="shared" si="39"/>
        <v>7278902.7399999984</v>
      </c>
    </row>
    <row r="178" spans="1:8" ht="30" customHeight="1" outlineLevel="5" x14ac:dyDescent="0.2">
      <c r="A178" s="32" t="s">
        <v>569</v>
      </c>
      <c r="B178" s="96" t="s">
        <v>923</v>
      </c>
      <c r="C178" s="74" t="s">
        <v>924</v>
      </c>
      <c r="D178" s="71" t="s">
        <v>570</v>
      </c>
      <c r="E178" s="70" t="s">
        <v>452</v>
      </c>
      <c r="F178" s="54">
        <f>F179+F183</f>
        <v>191000</v>
      </c>
      <c r="G178" s="54">
        <f>G179+G183</f>
        <v>112887</v>
      </c>
      <c r="H178" s="36">
        <f t="shared" si="39"/>
        <v>78113</v>
      </c>
    </row>
    <row r="179" spans="1:8" ht="30" customHeight="1" outlineLevel="5" x14ac:dyDescent="0.2">
      <c r="A179" s="27" t="s">
        <v>1004</v>
      </c>
      <c r="B179" s="73" t="s">
        <v>923</v>
      </c>
      <c r="C179" s="74" t="s">
        <v>924</v>
      </c>
      <c r="D179" s="175" t="s">
        <v>1003</v>
      </c>
      <c r="E179" s="63" t="s">
        <v>452</v>
      </c>
      <c r="F179" s="53">
        <f t="shared" ref="F179:G181" si="41">F180</f>
        <v>76000</v>
      </c>
      <c r="G179" s="53">
        <f t="shared" si="41"/>
        <v>52537</v>
      </c>
      <c r="H179" s="37">
        <f t="shared" si="39"/>
        <v>23463</v>
      </c>
    </row>
    <row r="180" spans="1:8" ht="30" customHeight="1" outlineLevel="5" x14ac:dyDescent="0.2">
      <c r="A180" s="27" t="s">
        <v>373</v>
      </c>
      <c r="B180" s="73" t="s">
        <v>923</v>
      </c>
      <c r="C180" s="74" t="s">
        <v>924</v>
      </c>
      <c r="D180" s="175" t="s">
        <v>1003</v>
      </c>
      <c r="E180" s="63" t="s">
        <v>470</v>
      </c>
      <c r="F180" s="53">
        <f t="shared" si="41"/>
        <v>76000</v>
      </c>
      <c r="G180" s="53">
        <f t="shared" si="41"/>
        <v>52537</v>
      </c>
      <c r="H180" s="37">
        <f t="shared" si="39"/>
        <v>23463</v>
      </c>
    </row>
    <row r="181" spans="1:8" ht="30" customHeight="1" outlineLevel="5" x14ac:dyDescent="0.2">
      <c r="A181" s="27" t="s">
        <v>374</v>
      </c>
      <c r="B181" s="73" t="s">
        <v>923</v>
      </c>
      <c r="C181" s="74" t="s">
        <v>924</v>
      </c>
      <c r="D181" s="175" t="s">
        <v>1003</v>
      </c>
      <c r="E181" s="63" t="s">
        <v>471</v>
      </c>
      <c r="F181" s="53">
        <f t="shared" si="41"/>
        <v>76000</v>
      </c>
      <c r="G181" s="53">
        <f t="shared" si="41"/>
        <v>52537</v>
      </c>
      <c r="H181" s="37">
        <f t="shared" si="39"/>
        <v>23463</v>
      </c>
    </row>
    <row r="182" spans="1:8" ht="30" customHeight="1" outlineLevel="5" x14ac:dyDescent="0.2">
      <c r="A182" s="27" t="s">
        <v>375</v>
      </c>
      <c r="B182" s="73" t="s">
        <v>923</v>
      </c>
      <c r="C182" s="74" t="s">
        <v>924</v>
      </c>
      <c r="D182" s="175" t="s">
        <v>1003</v>
      </c>
      <c r="E182" s="63" t="s">
        <v>885</v>
      </c>
      <c r="F182" s="67">
        <v>76000</v>
      </c>
      <c r="G182" s="67">
        <v>52537</v>
      </c>
      <c r="H182" s="82">
        <f t="shared" si="39"/>
        <v>23463</v>
      </c>
    </row>
    <row r="183" spans="1:8" ht="34.5" customHeight="1" outlineLevel="5" x14ac:dyDescent="0.2">
      <c r="A183" s="27" t="s">
        <v>571</v>
      </c>
      <c r="B183" s="73" t="s">
        <v>923</v>
      </c>
      <c r="C183" s="74" t="s">
        <v>924</v>
      </c>
      <c r="D183" s="77" t="s">
        <v>572</v>
      </c>
      <c r="E183" s="63" t="s">
        <v>452</v>
      </c>
      <c r="F183" s="53">
        <f t="shared" ref="F183:G185" si="42">F184</f>
        <v>115000</v>
      </c>
      <c r="G183" s="53">
        <f t="shared" si="42"/>
        <v>60350</v>
      </c>
      <c r="H183" s="37">
        <f t="shared" si="39"/>
        <v>54650</v>
      </c>
    </row>
    <row r="184" spans="1:8" ht="31.5" customHeight="1" outlineLevel="5" x14ac:dyDescent="0.2">
      <c r="A184" s="27" t="s">
        <v>373</v>
      </c>
      <c r="B184" s="73" t="s">
        <v>923</v>
      </c>
      <c r="C184" s="74" t="s">
        <v>924</v>
      </c>
      <c r="D184" s="77" t="s">
        <v>572</v>
      </c>
      <c r="E184" s="63" t="s">
        <v>470</v>
      </c>
      <c r="F184" s="53">
        <f t="shared" si="42"/>
        <v>115000</v>
      </c>
      <c r="G184" s="53">
        <f t="shared" si="42"/>
        <v>60350</v>
      </c>
      <c r="H184" s="37">
        <f t="shared" si="39"/>
        <v>54650</v>
      </c>
    </row>
    <row r="185" spans="1:8" ht="21.75" customHeight="1" outlineLevel="5" x14ac:dyDescent="0.2">
      <c r="A185" s="27" t="s">
        <v>374</v>
      </c>
      <c r="B185" s="73" t="s">
        <v>923</v>
      </c>
      <c r="C185" s="74" t="s">
        <v>924</v>
      </c>
      <c r="D185" s="77" t="s">
        <v>572</v>
      </c>
      <c r="E185" s="63" t="s">
        <v>471</v>
      </c>
      <c r="F185" s="53">
        <f t="shared" si="42"/>
        <v>115000</v>
      </c>
      <c r="G185" s="53">
        <f t="shared" si="42"/>
        <v>60350</v>
      </c>
      <c r="H185" s="37">
        <f t="shared" si="39"/>
        <v>54650</v>
      </c>
    </row>
    <row r="186" spans="1:8" ht="21.75" customHeight="1" outlineLevel="5" x14ac:dyDescent="0.2">
      <c r="A186" s="27" t="s">
        <v>375</v>
      </c>
      <c r="B186" s="73" t="s">
        <v>923</v>
      </c>
      <c r="C186" s="74" t="s">
        <v>924</v>
      </c>
      <c r="D186" s="77" t="s">
        <v>572</v>
      </c>
      <c r="E186" s="63" t="s">
        <v>885</v>
      </c>
      <c r="F186" s="67">
        <v>115000</v>
      </c>
      <c r="G186" s="72">
        <v>60350</v>
      </c>
      <c r="H186" s="82">
        <f t="shared" si="39"/>
        <v>54650</v>
      </c>
    </row>
    <row r="187" spans="1:8" ht="57.75" customHeight="1" outlineLevel="5" x14ac:dyDescent="0.2">
      <c r="A187" s="32" t="s">
        <v>573</v>
      </c>
      <c r="B187" s="73" t="s">
        <v>923</v>
      </c>
      <c r="C187" s="74" t="s">
        <v>924</v>
      </c>
      <c r="D187" s="71" t="s">
        <v>574</v>
      </c>
      <c r="E187" s="70" t="s">
        <v>452</v>
      </c>
      <c r="F187" s="54">
        <f t="shared" ref="F187:G190" si="43">F188</f>
        <v>6366615.8700000001</v>
      </c>
      <c r="G187" s="54">
        <f t="shared" si="43"/>
        <v>5462158</v>
      </c>
      <c r="H187" s="36">
        <f t="shared" si="39"/>
        <v>904457.87000000011</v>
      </c>
    </row>
    <row r="188" spans="1:8" ht="44.25" customHeight="1" outlineLevel="5" x14ac:dyDescent="0.2">
      <c r="A188" s="27" t="s">
        <v>575</v>
      </c>
      <c r="B188" s="73" t="s">
        <v>923</v>
      </c>
      <c r="C188" s="74" t="s">
        <v>924</v>
      </c>
      <c r="D188" s="77" t="s">
        <v>576</v>
      </c>
      <c r="E188" s="63" t="s">
        <v>452</v>
      </c>
      <c r="F188" s="53">
        <f t="shared" si="43"/>
        <v>6366615.8700000001</v>
      </c>
      <c r="G188" s="53">
        <f t="shared" si="43"/>
        <v>5462158</v>
      </c>
      <c r="H188" s="37">
        <f t="shared" si="39"/>
        <v>904457.87000000011</v>
      </c>
    </row>
    <row r="189" spans="1:8" ht="33" customHeight="1" outlineLevel="5" x14ac:dyDescent="0.2">
      <c r="A189" s="27" t="s">
        <v>373</v>
      </c>
      <c r="B189" s="73" t="s">
        <v>923</v>
      </c>
      <c r="C189" s="74" t="s">
        <v>924</v>
      </c>
      <c r="D189" s="77" t="s">
        <v>576</v>
      </c>
      <c r="E189" s="63" t="s">
        <v>470</v>
      </c>
      <c r="F189" s="53">
        <f t="shared" si="43"/>
        <v>6366615.8700000001</v>
      </c>
      <c r="G189" s="53">
        <f t="shared" si="43"/>
        <v>5462158</v>
      </c>
      <c r="H189" s="37">
        <f t="shared" si="39"/>
        <v>904457.87000000011</v>
      </c>
    </row>
    <row r="190" spans="1:8" ht="19.5" customHeight="1" outlineLevel="5" x14ac:dyDescent="0.2">
      <c r="A190" s="27" t="s">
        <v>374</v>
      </c>
      <c r="B190" s="73" t="s">
        <v>923</v>
      </c>
      <c r="C190" s="74" t="s">
        <v>924</v>
      </c>
      <c r="D190" s="77" t="s">
        <v>576</v>
      </c>
      <c r="E190" s="63" t="s">
        <v>471</v>
      </c>
      <c r="F190" s="53">
        <f t="shared" si="43"/>
        <v>6366615.8700000001</v>
      </c>
      <c r="G190" s="53">
        <f t="shared" si="43"/>
        <v>5462158</v>
      </c>
      <c r="H190" s="37">
        <f t="shared" si="39"/>
        <v>904457.87000000011</v>
      </c>
    </row>
    <row r="191" spans="1:8" ht="19.5" customHeight="1" outlineLevel="5" x14ac:dyDescent="0.2">
      <c r="A191" s="27" t="s">
        <v>375</v>
      </c>
      <c r="B191" s="73" t="s">
        <v>923</v>
      </c>
      <c r="C191" s="74" t="s">
        <v>924</v>
      </c>
      <c r="D191" s="77" t="s">
        <v>576</v>
      </c>
      <c r="E191" s="63" t="s">
        <v>885</v>
      </c>
      <c r="F191" s="67">
        <v>6366615.8700000001</v>
      </c>
      <c r="G191" s="72">
        <v>5462158</v>
      </c>
      <c r="H191" s="82">
        <f t="shared" si="39"/>
        <v>904457.87000000011</v>
      </c>
    </row>
    <row r="192" spans="1:8" ht="19.5" customHeight="1" outlineLevel="5" x14ac:dyDescent="0.2">
      <c r="A192" s="27" t="s">
        <v>398</v>
      </c>
      <c r="B192" s="73" t="s">
        <v>923</v>
      </c>
      <c r="C192" s="74" t="s">
        <v>926</v>
      </c>
      <c r="D192" s="77" t="s">
        <v>532</v>
      </c>
      <c r="E192" s="63" t="s">
        <v>452</v>
      </c>
      <c r="F192" s="53">
        <f t="shared" ref="F192:G197" si="44">F193</f>
        <v>250000</v>
      </c>
      <c r="G192" s="53">
        <f t="shared" si="44"/>
        <v>36250</v>
      </c>
      <c r="H192" s="37">
        <f>F192-G192</f>
        <v>213750</v>
      </c>
    </row>
    <row r="193" spans="1:8" ht="22.5" customHeight="1" outlineLevel="5" x14ac:dyDescent="0.2">
      <c r="A193" s="27" t="s">
        <v>590</v>
      </c>
      <c r="B193" s="73" t="s">
        <v>923</v>
      </c>
      <c r="C193" s="74" t="s">
        <v>926</v>
      </c>
      <c r="D193" s="77" t="s">
        <v>591</v>
      </c>
      <c r="E193" s="63" t="s">
        <v>452</v>
      </c>
      <c r="F193" s="53">
        <f t="shared" si="44"/>
        <v>250000</v>
      </c>
      <c r="G193" s="53">
        <f t="shared" si="44"/>
        <v>36250</v>
      </c>
      <c r="H193" s="37">
        <f t="shared" ref="H193:H198" si="45">F193-G193</f>
        <v>213750</v>
      </c>
    </row>
    <row r="194" spans="1:8" ht="41.25" customHeight="1" outlineLevel="5" x14ac:dyDescent="0.2">
      <c r="A194" s="32" t="s">
        <v>592</v>
      </c>
      <c r="B194" s="73" t="s">
        <v>923</v>
      </c>
      <c r="C194" s="74" t="s">
        <v>926</v>
      </c>
      <c r="D194" s="71" t="s">
        <v>593</v>
      </c>
      <c r="E194" s="70" t="s">
        <v>452</v>
      </c>
      <c r="F194" s="54">
        <f>F195+F199</f>
        <v>250000</v>
      </c>
      <c r="G194" s="54">
        <f>G195+G199</f>
        <v>36250</v>
      </c>
      <c r="H194" s="37">
        <f t="shared" si="45"/>
        <v>213750</v>
      </c>
    </row>
    <row r="195" spans="1:8" ht="20.25" customHeight="1" outlineLevel="5" x14ac:dyDescent="0.2">
      <c r="A195" s="27" t="s">
        <v>594</v>
      </c>
      <c r="B195" s="73" t="s">
        <v>923</v>
      </c>
      <c r="C195" s="74" t="s">
        <v>926</v>
      </c>
      <c r="D195" s="77" t="s">
        <v>595</v>
      </c>
      <c r="E195" s="63" t="s">
        <v>452</v>
      </c>
      <c r="F195" s="53">
        <f t="shared" si="44"/>
        <v>220000</v>
      </c>
      <c r="G195" s="53">
        <f t="shared" si="44"/>
        <v>6250</v>
      </c>
      <c r="H195" s="37">
        <f t="shared" si="45"/>
        <v>213750</v>
      </c>
    </row>
    <row r="196" spans="1:8" ht="33" customHeight="1" outlineLevel="5" x14ac:dyDescent="0.2">
      <c r="A196" s="27" t="s">
        <v>373</v>
      </c>
      <c r="B196" s="73" t="s">
        <v>923</v>
      </c>
      <c r="C196" s="74" t="s">
        <v>926</v>
      </c>
      <c r="D196" s="77" t="s">
        <v>595</v>
      </c>
      <c r="E196" s="63" t="s">
        <v>470</v>
      </c>
      <c r="F196" s="53">
        <f t="shared" si="44"/>
        <v>220000</v>
      </c>
      <c r="G196" s="53">
        <f t="shared" si="44"/>
        <v>6250</v>
      </c>
      <c r="H196" s="37">
        <f t="shared" si="45"/>
        <v>213750</v>
      </c>
    </row>
    <row r="197" spans="1:8" ht="20.25" customHeight="1" outlineLevel="5" x14ac:dyDescent="0.2">
      <c r="A197" s="27" t="s">
        <v>374</v>
      </c>
      <c r="B197" s="73" t="s">
        <v>923</v>
      </c>
      <c r="C197" s="74" t="s">
        <v>926</v>
      </c>
      <c r="D197" s="77" t="s">
        <v>595</v>
      </c>
      <c r="E197" s="63" t="s">
        <v>471</v>
      </c>
      <c r="F197" s="53">
        <f t="shared" si="44"/>
        <v>220000</v>
      </c>
      <c r="G197" s="53">
        <f t="shared" si="44"/>
        <v>6250</v>
      </c>
      <c r="H197" s="37">
        <f t="shared" si="45"/>
        <v>213750</v>
      </c>
    </row>
    <row r="198" spans="1:8" ht="20.25" customHeight="1" outlineLevel="5" x14ac:dyDescent="0.2">
      <c r="A198" s="27" t="s">
        <v>375</v>
      </c>
      <c r="B198" s="73" t="s">
        <v>923</v>
      </c>
      <c r="C198" s="74" t="s">
        <v>926</v>
      </c>
      <c r="D198" s="77" t="s">
        <v>595</v>
      </c>
      <c r="E198" s="63" t="s">
        <v>885</v>
      </c>
      <c r="F198" s="67">
        <v>220000</v>
      </c>
      <c r="G198" s="72">
        <v>6250</v>
      </c>
      <c r="H198" s="82">
        <f t="shared" si="45"/>
        <v>213750</v>
      </c>
    </row>
    <row r="199" spans="1:8" ht="20.25" customHeight="1" outlineLevel="5" x14ac:dyDescent="0.2">
      <c r="A199" s="27" t="s">
        <v>1006</v>
      </c>
      <c r="B199" s="73" t="s">
        <v>923</v>
      </c>
      <c r="C199" s="74" t="s">
        <v>926</v>
      </c>
      <c r="D199" s="77" t="s">
        <v>1005</v>
      </c>
      <c r="E199" s="63" t="s">
        <v>452</v>
      </c>
      <c r="F199" s="53">
        <f t="shared" ref="F199:G201" si="46">F200</f>
        <v>30000</v>
      </c>
      <c r="G199" s="53">
        <f t="shared" si="46"/>
        <v>30000</v>
      </c>
      <c r="H199" s="37">
        <f>F199-G199</f>
        <v>0</v>
      </c>
    </row>
    <row r="200" spans="1:8" ht="35.25" customHeight="1" outlineLevel="5" x14ac:dyDescent="0.2">
      <c r="A200" s="27" t="s">
        <v>373</v>
      </c>
      <c r="B200" s="73" t="s">
        <v>923</v>
      </c>
      <c r="C200" s="74" t="s">
        <v>926</v>
      </c>
      <c r="D200" s="77" t="s">
        <v>1005</v>
      </c>
      <c r="E200" s="63" t="s">
        <v>470</v>
      </c>
      <c r="F200" s="53">
        <f t="shared" si="46"/>
        <v>30000</v>
      </c>
      <c r="G200" s="53">
        <f t="shared" si="46"/>
        <v>30000</v>
      </c>
      <c r="H200" s="37">
        <f t="shared" ref="H200:H202" si="47">F200-G200</f>
        <v>0</v>
      </c>
    </row>
    <row r="201" spans="1:8" ht="20.25" customHeight="1" outlineLevel="5" x14ac:dyDescent="0.2">
      <c r="A201" s="27" t="s">
        <v>374</v>
      </c>
      <c r="B201" s="73" t="s">
        <v>923</v>
      </c>
      <c r="C201" s="74" t="s">
        <v>926</v>
      </c>
      <c r="D201" s="77" t="s">
        <v>1005</v>
      </c>
      <c r="E201" s="63" t="s">
        <v>471</v>
      </c>
      <c r="F201" s="53">
        <f t="shared" si="46"/>
        <v>30000</v>
      </c>
      <c r="G201" s="53">
        <f t="shared" si="46"/>
        <v>30000</v>
      </c>
      <c r="H201" s="37">
        <f t="shared" si="47"/>
        <v>0</v>
      </c>
    </row>
    <row r="202" spans="1:8" ht="20.25" customHeight="1" outlineLevel="5" x14ac:dyDescent="0.2">
      <c r="A202" s="27" t="s">
        <v>375</v>
      </c>
      <c r="B202" s="73" t="s">
        <v>923</v>
      </c>
      <c r="C202" s="74" t="s">
        <v>926</v>
      </c>
      <c r="D202" s="77" t="s">
        <v>1005</v>
      </c>
      <c r="E202" s="63" t="s">
        <v>885</v>
      </c>
      <c r="F202" s="67">
        <v>30000</v>
      </c>
      <c r="G202" s="113">
        <v>30000</v>
      </c>
      <c r="H202" s="82">
        <f t="shared" si="47"/>
        <v>0</v>
      </c>
    </row>
    <row r="203" spans="1:8" ht="20.25" customHeight="1" outlineLevel="5" x14ac:dyDescent="0.2">
      <c r="A203" s="27" t="s">
        <v>404</v>
      </c>
      <c r="B203" s="73" t="s">
        <v>923</v>
      </c>
      <c r="C203" s="74" t="s">
        <v>917</v>
      </c>
      <c r="D203" s="77" t="s">
        <v>532</v>
      </c>
      <c r="E203" s="63" t="s">
        <v>452</v>
      </c>
      <c r="F203" s="53">
        <f>F204+F295</f>
        <v>88075127.510000005</v>
      </c>
      <c r="G203" s="53">
        <f>G204+G295</f>
        <v>49510844.400000006</v>
      </c>
      <c r="H203" s="37">
        <f>F203-G203</f>
        <v>38564283.109999999</v>
      </c>
    </row>
    <row r="204" spans="1:8" ht="20.25" customHeight="1" outlineLevel="5" x14ac:dyDescent="0.2">
      <c r="A204" s="27" t="s">
        <v>405</v>
      </c>
      <c r="B204" s="73" t="s">
        <v>923</v>
      </c>
      <c r="C204" s="74" t="s">
        <v>927</v>
      </c>
      <c r="D204" s="77" t="s">
        <v>532</v>
      </c>
      <c r="E204" s="63" t="s">
        <v>452</v>
      </c>
      <c r="F204" s="53">
        <f>F205+F266</f>
        <v>59567637.010000005</v>
      </c>
      <c r="G204" s="53">
        <f>G205+G266</f>
        <v>34649175.100000001</v>
      </c>
      <c r="H204" s="37">
        <f t="shared" ref="H204:H272" si="48">F204-G204</f>
        <v>24918461.910000004</v>
      </c>
    </row>
    <row r="205" spans="1:8" ht="27.75" customHeight="1" outlineLevel="5" x14ac:dyDescent="0.2">
      <c r="A205" s="30" t="s">
        <v>533</v>
      </c>
      <c r="B205" s="73" t="s">
        <v>923</v>
      </c>
      <c r="C205" s="74" t="s">
        <v>927</v>
      </c>
      <c r="D205" s="77" t="s">
        <v>534</v>
      </c>
      <c r="E205" s="78" t="s">
        <v>452</v>
      </c>
      <c r="F205" s="55">
        <f>F206+F234+F246+F258</f>
        <v>43804956.710000008</v>
      </c>
      <c r="G205" s="55">
        <f>G206+G234+G246+G258</f>
        <v>26438531.940000001</v>
      </c>
      <c r="H205" s="37">
        <f t="shared" si="48"/>
        <v>17366424.770000007</v>
      </c>
    </row>
    <row r="206" spans="1:8" s="50" customFormat="1" ht="31.5" customHeight="1" outlineLevel="5" x14ac:dyDescent="0.2">
      <c r="A206" s="38" t="s">
        <v>535</v>
      </c>
      <c r="B206" s="73" t="s">
        <v>923</v>
      </c>
      <c r="C206" s="74" t="s">
        <v>927</v>
      </c>
      <c r="D206" s="79" t="s">
        <v>536</v>
      </c>
      <c r="E206" s="80" t="s">
        <v>452</v>
      </c>
      <c r="F206" s="56">
        <f>F207+F211+F216+F225</f>
        <v>31819095.510000002</v>
      </c>
      <c r="G206" s="56">
        <f>G207+G211+G216+G225</f>
        <v>17037711.510000002</v>
      </c>
      <c r="H206" s="36">
        <f t="shared" si="48"/>
        <v>14781384</v>
      </c>
    </row>
    <row r="207" spans="1:8" s="50" customFormat="1" ht="31.5" customHeight="1" outlineLevel="5" x14ac:dyDescent="0.2">
      <c r="A207" s="30" t="s">
        <v>537</v>
      </c>
      <c r="B207" s="73" t="s">
        <v>923</v>
      </c>
      <c r="C207" s="74" t="s">
        <v>927</v>
      </c>
      <c r="D207" s="77" t="s">
        <v>538</v>
      </c>
      <c r="E207" s="78" t="s">
        <v>452</v>
      </c>
      <c r="F207" s="55">
        <f t="shared" ref="F207:G209" si="49">F208</f>
        <v>100000</v>
      </c>
      <c r="G207" s="55">
        <f t="shared" si="49"/>
        <v>100000</v>
      </c>
      <c r="H207" s="37">
        <f t="shared" si="48"/>
        <v>0</v>
      </c>
    </row>
    <row r="208" spans="1:8" s="50" customFormat="1" ht="31.5" customHeight="1" outlineLevel="5" x14ac:dyDescent="0.2">
      <c r="A208" s="30" t="s">
        <v>352</v>
      </c>
      <c r="B208" s="73" t="s">
        <v>923</v>
      </c>
      <c r="C208" s="74" t="s">
        <v>927</v>
      </c>
      <c r="D208" s="77" t="s">
        <v>538</v>
      </c>
      <c r="E208" s="78" t="s">
        <v>455</v>
      </c>
      <c r="F208" s="55">
        <f t="shared" si="49"/>
        <v>100000</v>
      </c>
      <c r="G208" s="55">
        <f t="shared" si="49"/>
        <v>100000</v>
      </c>
      <c r="H208" s="37">
        <f t="shared" si="48"/>
        <v>0</v>
      </c>
    </row>
    <row r="209" spans="1:8" s="50" customFormat="1" ht="26.25" customHeight="1" outlineLevel="5" x14ac:dyDescent="0.2">
      <c r="A209" s="30" t="s">
        <v>363</v>
      </c>
      <c r="B209" s="73" t="s">
        <v>923</v>
      </c>
      <c r="C209" s="74" t="s">
        <v>927</v>
      </c>
      <c r="D209" s="77" t="s">
        <v>538</v>
      </c>
      <c r="E209" s="78" t="s">
        <v>539</v>
      </c>
      <c r="F209" s="55">
        <f t="shared" si="49"/>
        <v>100000</v>
      </c>
      <c r="G209" s="55">
        <f t="shared" si="49"/>
        <v>100000</v>
      </c>
      <c r="H209" s="37">
        <f t="shared" si="48"/>
        <v>0</v>
      </c>
    </row>
    <row r="210" spans="1:8" s="50" customFormat="1" ht="26.25" customHeight="1" outlineLevel="5" x14ac:dyDescent="0.2">
      <c r="A210" s="30" t="s">
        <v>366</v>
      </c>
      <c r="B210" s="73" t="s">
        <v>923</v>
      </c>
      <c r="C210" s="74" t="s">
        <v>927</v>
      </c>
      <c r="D210" s="77" t="s">
        <v>538</v>
      </c>
      <c r="E210" s="78" t="s">
        <v>928</v>
      </c>
      <c r="F210" s="93">
        <v>100000</v>
      </c>
      <c r="G210" s="82">
        <v>100000</v>
      </c>
      <c r="H210" s="82">
        <f t="shared" si="48"/>
        <v>0</v>
      </c>
    </row>
    <row r="211" spans="1:8" s="51" customFormat="1" ht="30.75" customHeight="1" x14ac:dyDescent="0.2">
      <c r="A211" s="27" t="s">
        <v>540</v>
      </c>
      <c r="B211" s="73" t="s">
        <v>923</v>
      </c>
      <c r="C211" s="74" t="s">
        <v>927</v>
      </c>
      <c r="D211" s="62" t="s">
        <v>541</v>
      </c>
      <c r="E211" s="63" t="s">
        <v>452</v>
      </c>
      <c r="F211" s="53">
        <f t="shared" ref="F211:G212" si="50">F212</f>
        <v>17242713.670000002</v>
      </c>
      <c r="G211" s="53">
        <f t="shared" si="50"/>
        <v>7259529.7800000003</v>
      </c>
      <c r="H211" s="37">
        <f t="shared" si="48"/>
        <v>9983183.8900000006</v>
      </c>
    </row>
    <row r="212" spans="1:8" ht="30" customHeight="1" x14ac:dyDescent="0.2">
      <c r="A212" s="27" t="s">
        <v>373</v>
      </c>
      <c r="B212" s="73" t="s">
        <v>923</v>
      </c>
      <c r="C212" s="74" t="s">
        <v>927</v>
      </c>
      <c r="D212" s="62" t="s">
        <v>541</v>
      </c>
      <c r="E212" s="63" t="s">
        <v>470</v>
      </c>
      <c r="F212" s="53">
        <f t="shared" si="50"/>
        <v>17242713.670000002</v>
      </c>
      <c r="G212" s="53">
        <f t="shared" si="50"/>
        <v>7259529.7800000003</v>
      </c>
      <c r="H212" s="37">
        <f t="shared" si="48"/>
        <v>9983183.8900000006</v>
      </c>
    </row>
    <row r="213" spans="1:8" ht="24.75" customHeight="1" x14ac:dyDescent="0.2">
      <c r="A213" s="27" t="s">
        <v>374</v>
      </c>
      <c r="B213" s="73" t="s">
        <v>923</v>
      </c>
      <c r="C213" s="74" t="s">
        <v>927</v>
      </c>
      <c r="D213" s="62" t="s">
        <v>541</v>
      </c>
      <c r="E213" s="63" t="s">
        <v>471</v>
      </c>
      <c r="F213" s="53">
        <f>F214+F215</f>
        <v>17242713.670000002</v>
      </c>
      <c r="G213" s="53">
        <f>G214+G215</f>
        <v>7259529.7800000003</v>
      </c>
      <c r="H213" s="37">
        <f t="shared" si="48"/>
        <v>9983183.8900000006</v>
      </c>
    </row>
    <row r="214" spans="1:8" ht="59.25" customHeight="1" x14ac:dyDescent="0.2">
      <c r="A214" s="27" t="s">
        <v>393</v>
      </c>
      <c r="B214" s="73" t="s">
        <v>923</v>
      </c>
      <c r="C214" s="74" t="s">
        <v>927</v>
      </c>
      <c r="D214" s="62" t="s">
        <v>541</v>
      </c>
      <c r="E214" s="63" t="s">
        <v>916</v>
      </c>
      <c r="F214" s="67">
        <v>17222625.670000002</v>
      </c>
      <c r="G214" s="68">
        <v>7239441.7800000003</v>
      </c>
      <c r="H214" s="82">
        <f t="shared" si="48"/>
        <v>9983183.8900000006</v>
      </c>
    </row>
    <row r="215" spans="1:8" ht="30.75" customHeight="1" x14ac:dyDescent="0.2">
      <c r="A215" s="27" t="s">
        <v>375</v>
      </c>
      <c r="B215" s="73" t="s">
        <v>923</v>
      </c>
      <c r="C215" s="74" t="s">
        <v>927</v>
      </c>
      <c r="D215" s="62" t="s">
        <v>541</v>
      </c>
      <c r="E215" s="63" t="s">
        <v>885</v>
      </c>
      <c r="F215" s="67">
        <v>20088</v>
      </c>
      <c r="G215" s="67">
        <v>20088</v>
      </c>
      <c r="H215" s="82">
        <f t="shared" si="48"/>
        <v>0</v>
      </c>
    </row>
    <row r="216" spans="1:8" s="51" customFormat="1" ht="33" customHeight="1" x14ac:dyDescent="0.2">
      <c r="A216" s="27" t="s">
        <v>542</v>
      </c>
      <c r="B216" s="73" t="s">
        <v>923</v>
      </c>
      <c r="C216" s="74" t="s">
        <v>927</v>
      </c>
      <c r="D216" s="62" t="s">
        <v>543</v>
      </c>
      <c r="E216" s="63" t="s">
        <v>452</v>
      </c>
      <c r="F216" s="53">
        <f>F217+F221</f>
        <v>9439097.1600000001</v>
      </c>
      <c r="G216" s="53">
        <f>G217+G221</f>
        <v>6239585.6200000001</v>
      </c>
      <c r="H216" s="37">
        <f t="shared" si="48"/>
        <v>3199511.54</v>
      </c>
    </row>
    <row r="217" spans="1:8" ht="60.75" customHeight="1" x14ac:dyDescent="0.2">
      <c r="A217" s="27" t="s">
        <v>341</v>
      </c>
      <c r="B217" s="73" t="s">
        <v>923</v>
      </c>
      <c r="C217" s="74" t="s">
        <v>927</v>
      </c>
      <c r="D217" s="62" t="s">
        <v>543</v>
      </c>
      <c r="E217" s="63" t="s">
        <v>467</v>
      </c>
      <c r="F217" s="53">
        <f>F218</f>
        <v>6684785.1600000001</v>
      </c>
      <c r="G217" s="53">
        <f>G218</f>
        <v>4812240.84</v>
      </c>
      <c r="H217" s="37">
        <f t="shared" si="48"/>
        <v>1872544.3200000003</v>
      </c>
    </row>
    <row r="218" spans="1:8" ht="21" customHeight="1" x14ac:dyDescent="0.2">
      <c r="A218" s="27" t="s">
        <v>357</v>
      </c>
      <c r="B218" s="73" t="s">
        <v>923</v>
      </c>
      <c r="C218" s="74" t="s">
        <v>927</v>
      </c>
      <c r="D218" s="62" t="s">
        <v>543</v>
      </c>
      <c r="E218" s="63" t="s">
        <v>544</v>
      </c>
      <c r="F218" s="53">
        <f>F219+F220</f>
        <v>6684785.1600000001</v>
      </c>
      <c r="G218" s="53">
        <f>G219+G220</f>
        <v>4812240.84</v>
      </c>
      <c r="H218" s="37">
        <f t="shared" si="48"/>
        <v>1872544.3200000003</v>
      </c>
    </row>
    <row r="219" spans="1:8" ht="21" customHeight="1" x14ac:dyDescent="0.2">
      <c r="A219" s="27" t="s">
        <v>358</v>
      </c>
      <c r="B219" s="73" t="s">
        <v>923</v>
      </c>
      <c r="C219" s="74" t="s">
        <v>927</v>
      </c>
      <c r="D219" s="62" t="s">
        <v>543</v>
      </c>
      <c r="E219" s="63" t="s">
        <v>929</v>
      </c>
      <c r="F219" s="67">
        <v>5134243.5999999996</v>
      </c>
      <c r="G219" s="68">
        <v>3706404.45</v>
      </c>
      <c r="H219" s="82">
        <f t="shared" si="48"/>
        <v>1427839.1499999994</v>
      </c>
    </row>
    <row r="220" spans="1:8" ht="47.25" customHeight="1" x14ac:dyDescent="0.2">
      <c r="A220" s="27" t="s">
        <v>360</v>
      </c>
      <c r="B220" s="73" t="s">
        <v>923</v>
      </c>
      <c r="C220" s="74" t="s">
        <v>927</v>
      </c>
      <c r="D220" s="62" t="s">
        <v>543</v>
      </c>
      <c r="E220" s="63" t="s">
        <v>930</v>
      </c>
      <c r="F220" s="67">
        <v>1550541.56</v>
      </c>
      <c r="G220" s="68">
        <v>1105836.3899999999</v>
      </c>
      <c r="H220" s="82">
        <f t="shared" si="48"/>
        <v>444705.17000000016</v>
      </c>
    </row>
    <row r="221" spans="1:8" ht="30" customHeight="1" x14ac:dyDescent="0.2">
      <c r="A221" s="27" t="s">
        <v>348</v>
      </c>
      <c r="B221" s="73" t="s">
        <v>923</v>
      </c>
      <c r="C221" s="74" t="s">
        <v>927</v>
      </c>
      <c r="D221" s="62" t="s">
        <v>543</v>
      </c>
      <c r="E221" s="63" t="s">
        <v>339</v>
      </c>
      <c r="F221" s="53">
        <f>F222</f>
        <v>2754312</v>
      </c>
      <c r="G221" s="53">
        <f>G222</f>
        <v>1427344.78</v>
      </c>
      <c r="H221" s="37">
        <f t="shared" si="48"/>
        <v>1326967.22</v>
      </c>
    </row>
    <row r="222" spans="1:8" ht="31.5" customHeight="1" x14ac:dyDescent="0.2">
      <c r="A222" s="27" t="s">
        <v>459</v>
      </c>
      <c r="B222" s="73" t="s">
        <v>923</v>
      </c>
      <c r="C222" s="74" t="s">
        <v>927</v>
      </c>
      <c r="D222" s="62" t="s">
        <v>543</v>
      </c>
      <c r="E222" s="63" t="s">
        <v>460</v>
      </c>
      <c r="F222" s="53">
        <f>F223+F224</f>
        <v>2754312</v>
      </c>
      <c r="G222" s="53">
        <f>G223+G224</f>
        <v>1427344.78</v>
      </c>
      <c r="H222" s="37">
        <f t="shared" si="48"/>
        <v>1326967.22</v>
      </c>
    </row>
    <row r="223" spans="1:8" ht="31.5" customHeight="1" x14ac:dyDescent="0.2">
      <c r="A223" s="27" t="s">
        <v>350</v>
      </c>
      <c r="B223" s="73" t="s">
        <v>923</v>
      </c>
      <c r="C223" s="74" t="s">
        <v>927</v>
      </c>
      <c r="D223" s="62" t="s">
        <v>543</v>
      </c>
      <c r="E223" s="63" t="s">
        <v>880</v>
      </c>
      <c r="F223" s="67">
        <v>1163519</v>
      </c>
      <c r="G223" s="68">
        <v>381692.45</v>
      </c>
      <c r="H223" s="82">
        <f t="shared" si="48"/>
        <v>781826.55</v>
      </c>
    </row>
    <row r="224" spans="1:8" ht="31.5" customHeight="1" x14ac:dyDescent="0.2">
      <c r="A224" s="27" t="s">
        <v>362</v>
      </c>
      <c r="B224" s="73" t="s">
        <v>923</v>
      </c>
      <c r="C224" s="74" t="s">
        <v>927</v>
      </c>
      <c r="D224" s="62" t="s">
        <v>543</v>
      </c>
      <c r="E224" s="63" t="s">
        <v>907</v>
      </c>
      <c r="F224" s="67">
        <v>1590793</v>
      </c>
      <c r="G224" s="68">
        <v>1045652.33</v>
      </c>
      <c r="H224" s="82">
        <f t="shared" si="48"/>
        <v>545140.67000000004</v>
      </c>
    </row>
    <row r="225" spans="1:8" s="51" customFormat="1" ht="30.75" customHeight="1" x14ac:dyDescent="0.2">
      <c r="A225" s="27" t="s">
        <v>545</v>
      </c>
      <c r="B225" s="73" t="s">
        <v>923</v>
      </c>
      <c r="C225" s="74" t="s">
        <v>927</v>
      </c>
      <c r="D225" s="62" t="s">
        <v>546</v>
      </c>
      <c r="E225" s="63" t="s">
        <v>452</v>
      </c>
      <c r="F225" s="53">
        <f>F226+F230</f>
        <v>5037284.68</v>
      </c>
      <c r="G225" s="53">
        <f>G226+G230</f>
        <v>3438596.11</v>
      </c>
      <c r="H225" s="37">
        <f t="shared" si="48"/>
        <v>1598688.5699999998</v>
      </c>
    </row>
    <row r="226" spans="1:8" ht="57.75" customHeight="1" x14ac:dyDescent="0.2">
      <c r="A226" s="27" t="s">
        <v>341</v>
      </c>
      <c r="B226" s="73" t="s">
        <v>923</v>
      </c>
      <c r="C226" s="74" t="s">
        <v>927</v>
      </c>
      <c r="D226" s="62" t="s">
        <v>546</v>
      </c>
      <c r="E226" s="63" t="s">
        <v>467</v>
      </c>
      <c r="F226" s="53">
        <f>F227</f>
        <v>2581133.6800000002</v>
      </c>
      <c r="G226" s="53">
        <f>G227</f>
        <v>1873976.3499999999</v>
      </c>
      <c r="H226" s="37">
        <f t="shared" si="48"/>
        <v>707157.33000000031</v>
      </c>
    </row>
    <row r="227" spans="1:8" ht="21" customHeight="1" x14ac:dyDescent="0.2">
      <c r="A227" s="27" t="s">
        <v>357</v>
      </c>
      <c r="B227" s="73" t="s">
        <v>923</v>
      </c>
      <c r="C227" s="74" t="s">
        <v>927</v>
      </c>
      <c r="D227" s="62" t="s">
        <v>546</v>
      </c>
      <c r="E227" s="63" t="s">
        <v>544</v>
      </c>
      <c r="F227" s="53">
        <f>F228+F229</f>
        <v>2581133.6800000002</v>
      </c>
      <c r="G227" s="53">
        <f>G228+G229</f>
        <v>1873976.3499999999</v>
      </c>
      <c r="H227" s="37">
        <f t="shared" si="48"/>
        <v>707157.33000000031</v>
      </c>
    </row>
    <row r="228" spans="1:8" ht="21" customHeight="1" x14ac:dyDescent="0.2">
      <c r="A228" s="27" t="s">
        <v>358</v>
      </c>
      <c r="B228" s="73" t="s">
        <v>923</v>
      </c>
      <c r="C228" s="74" t="s">
        <v>927</v>
      </c>
      <c r="D228" s="62" t="s">
        <v>546</v>
      </c>
      <c r="E228" s="63" t="s">
        <v>929</v>
      </c>
      <c r="F228" s="67">
        <v>1982437.54</v>
      </c>
      <c r="G228" s="68">
        <v>1439305.94</v>
      </c>
      <c r="H228" s="82">
        <f t="shared" si="48"/>
        <v>543131.60000000009</v>
      </c>
    </row>
    <row r="229" spans="1:8" ht="47.25" customHeight="1" x14ac:dyDescent="0.2">
      <c r="A229" s="27" t="s">
        <v>360</v>
      </c>
      <c r="B229" s="73" t="s">
        <v>923</v>
      </c>
      <c r="C229" s="74" t="s">
        <v>927</v>
      </c>
      <c r="D229" s="62" t="s">
        <v>546</v>
      </c>
      <c r="E229" s="63" t="s">
        <v>930</v>
      </c>
      <c r="F229" s="67">
        <v>598696.14</v>
      </c>
      <c r="G229" s="68">
        <v>434670.41</v>
      </c>
      <c r="H229" s="82">
        <f t="shared" si="48"/>
        <v>164025.73000000004</v>
      </c>
    </row>
    <row r="230" spans="1:8" ht="31.5" customHeight="1" x14ac:dyDescent="0.2">
      <c r="A230" s="27" t="s">
        <v>348</v>
      </c>
      <c r="B230" s="73" t="s">
        <v>923</v>
      </c>
      <c r="C230" s="74" t="s">
        <v>927</v>
      </c>
      <c r="D230" s="62" t="s">
        <v>546</v>
      </c>
      <c r="E230" s="63" t="s">
        <v>339</v>
      </c>
      <c r="F230" s="53">
        <f>F231</f>
        <v>2456151</v>
      </c>
      <c r="G230" s="53">
        <f>G231</f>
        <v>1564619.76</v>
      </c>
      <c r="H230" s="37">
        <f t="shared" si="48"/>
        <v>891531.24</v>
      </c>
    </row>
    <row r="231" spans="1:8" ht="31.5" customHeight="1" x14ac:dyDescent="0.2">
      <c r="A231" s="27" t="s">
        <v>459</v>
      </c>
      <c r="B231" s="73" t="s">
        <v>923</v>
      </c>
      <c r="C231" s="74" t="s">
        <v>927</v>
      </c>
      <c r="D231" s="62" t="s">
        <v>546</v>
      </c>
      <c r="E231" s="63" t="s">
        <v>460</v>
      </c>
      <c r="F231" s="53">
        <f>F232+F233</f>
        <v>2456151</v>
      </c>
      <c r="G231" s="53">
        <f>G232+G233</f>
        <v>1564619.76</v>
      </c>
      <c r="H231" s="37">
        <f t="shared" si="48"/>
        <v>891531.24</v>
      </c>
    </row>
    <row r="232" spans="1:8" ht="31.5" customHeight="1" x14ac:dyDescent="0.2">
      <c r="A232" s="27" t="s">
        <v>350</v>
      </c>
      <c r="B232" s="73" t="s">
        <v>923</v>
      </c>
      <c r="C232" s="74" t="s">
        <v>927</v>
      </c>
      <c r="D232" s="62" t="s">
        <v>546</v>
      </c>
      <c r="E232" s="63" t="s">
        <v>880</v>
      </c>
      <c r="F232" s="67">
        <v>557764</v>
      </c>
      <c r="G232" s="68">
        <v>191055.76</v>
      </c>
      <c r="H232" s="82">
        <f t="shared" si="48"/>
        <v>366708.24</v>
      </c>
    </row>
    <row r="233" spans="1:8" ht="31.5" customHeight="1" x14ac:dyDescent="0.2">
      <c r="A233" s="27" t="s">
        <v>362</v>
      </c>
      <c r="B233" s="73" t="s">
        <v>923</v>
      </c>
      <c r="C233" s="74" t="s">
        <v>927</v>
      </c>
      <c r="D233" s="62" t="s">
        <v>546</v>
      </c>
      <c r="E233" s="63" t="s">
        <v>907</v>
      </c>
      <c r="F233" s="67">
        <v>1898387</v>
      </c>
      <c r="G233" s="68">
        <v>1373564</v>
      </c>
      <c r="H233" s="82">
        <f t="shared" si="48"/>
        <v>524823</v>
      </c>
    </row>
    <row r="234" spans="1:8" ht="47.25" customHeight="1" x14ac:dyDescent="0.2">
      <c r="A234" s="32" t="s">
        <v>549</v>
      </c>
      <c r="B234" s="73" t="s">
        <v>923</v>
      </c>
      <c r="C234" s="74" t="s">
        <v>927</v>
      </c>
      <c r="D234" s="71" t="s">
        <v>550</v>
      </c>
      <c r="E234" s="70" t="s">
        <v>452</v>
      </c>
      <c r="F234" s="54">
        <f>F235+F242</f>
        <v>4937848</v>
      </c>
      <c r="G234" s="33">
        <f>G235+G242</f>
        <v>2828031.75</v>
      </c>
      <c r="H234" s="36">
        <f t="shared" si="48"/>
        <v>2109816.25</v>
      </c>
    </row>
    <row r="235" spans="1:8" s="51" customFormat="1" ht="22.5" customHeight="1" x14ac:dyDescent="0.2">
      <c r="A235" s="27" t="s">
        <v>551</v>
      </c>
      <c r="B235" s="73" t="s">
        <v>923</v>
      </c>
      <c r="C235" s="74" t="s">
        <v>927</v>
      </c>
      <c r="D235" s="62" t="s">
        <v>552</v>
      </c>
      <c r="E235" s="63" t="s">
        <v>452</v>
      </c>
      <c r="F235" s="53">
        <f>F236+F239</f>
        <v>4887248</v>
      </c>
      <c r="G235" s="53">
        <f>G236+G239</f>
        <v>2777431.75</v>
      </c>
      <c r="H235" s="37">
        <f t="shared" si="48"/>
        <v>2109816.25</v>
      </c>
    </row>
    <row r="236" spans="1:8" ht="29.25" customHeight="1" x14ac:dyDescent="0.2">
      <c r="A236" s="27" t="s">
        <v>348</v>
      </c>
      <c r="B236" s="73" t="s">
        <v>923</v>
      </c>
      <c r="C236" s="74" t="s">
        <v>927</v>
      </c>
      <c r="D236" s="62" t="s">
        <v>552</v>
      </c>
      <c r="E236" s="63" t="s">
        <v>339</v>
      </c>
      <c r="F236" s="53">
        <f>F237</f>
        <v>1260644.96</v>
      </c>
      <c r="G236" s="53">
        <f>G237</f>
        <v>1260644.96</v>
      </c>
      <c r="H236" s="37">
        <f t="shared" si="48"/>
        <v>0</v>
      </c>
    </row>
    <row r="237" spans="1:8" ht="29.25" customHeight="1" x14ac:dyDescent="0.2">
      <c r="A237" s="27" t="s">
        <v>459</v>
      </c>
      <c r="B237" s="73" t="s">
        <v>923</v>
      </c>
      <c r="C237" s="74" t="s">
        <v>927</v>
      </c>
      <c r="D237" s="62" t="s">
        <v>552</v>
      </c>
      <c r="E237" s="63" t="s">
        <v>460</v>
      </c>
      <c r="F237" s="53">
        <f>F238</f>
        <v>1260644.96</v>
      </c>
      <c r="G237" s="53">
        <f>G238</f>
        <v>1260644.96</v>
      </c>
      <c r="H237" s="37">
        <f t="shared" si="48"/>
        <v>0</v>
      </c>
    </row>
    <row r="238" spans="1:8" ht="29.25" customHeight="1" x14ac:dyDescent="0.2">
      <c r="A238" s="27" t="s">
        <v>350</v>
      </c>
      <c r="B238" s="73" t="s">
        <v>923</v>
      </c>
      <c r="C238" s="74" t="s">
        <v>927</v>
      </c>
      <c r="D238" s="62" t="s">
        <v>552</v>
      </c>
      <c r="E238" s="63" t="s">
        <v>880</v>
      </c>
      <c r="F238" s="67">
        <v>1260644.96</v>
      </c>
      <c r="G238" s="72">
        <v>1260644.96</v>
      </c>
      <c r="H238" s="82">
        <f t="shared" si="48"/>
        <v>0</v>
      </c>
    </row>
    <row r="239" spans="1:8" ht="29.25" customHeight="1" x14ac:dyDescent="0.2">
      <c r="A239" s="27" t="s">
        <v>373</v>
      </c>
      <c r="B239" s="73" t="s">
        <v>923</v>
      </c>
      <c r="C239" s="74" t="s">
        <v>927</v>
      </c>
      <c r="D239" s="62" t="s">
        <v>552</v>
      </c>
      <c r="E239" s="63" t="s">
        <v>470</v>
      </c>
      <c r="F239" s="53">
        <f>F240</f>
        <v>3626603.04</v>
      </c>
      <c r="G239" s="53">
        <f>G240</f>
        <v>1516786.79</v>
      </c>
      <c r="H239" s="37">
        <f t="shared" si="48"/>
        <v>2109816.25</v>
      </c>
    </row>
    <row r="240" spans="1:8" ht="22.5" customHeight="1" x14ac:dyDescent="0.2">
      <c r="A240" s="27" t="s">
        <v>374</v>
      </c>
      <c r="B240" s="73" t="s">
        <v>923</v>
      </c>
      <c r="C240" s="74" t="s">
        <v>927</v>
      </c>
      <c r="D240" s="62" t="s">
        <v>552</v>
      </c>
      <c r="E240" s="63" t="s">
        <v>471</v>
      </c>
      <c r="F240" s="53">
        <f>F241</f>
        <v>3626603.04</v>
      </c>
      <c r="G240" s="53">
        <f>G241</f>
        <v>1516786.79</v>
      </c>
      <c r="H240" s="37">
        <f t="shared" si="48"/>
        <v>2109816.25</v>
      </c>
    </row>
    <row r="241" spans="1:8" ht="22.5" customHeight="1" x14ac:dyDescent="0.2">
      <c r="A241" s="27" t="s">
        <v>375</v>
      </c>
      <c r="B241" s="73" t="s">
        <v>923</v>
      </c>
      <c r="C241" s="74" t="s">
        <v>927</v>
      </c>
      <c r="D241" s="62" t="s">
        <v>552</v>
      </c>
      <c r="E241" s="63" t="s">
        <v>885</v>
      </c>
      <c r="F241" s="67">
        <v>3626603.04</v>
      </c>
      <c r="G241" s="68">
        <v>1516786.79</v>
      </c>
      <c r="H241" s="82">
        <f t="shared" si="48"/>
        <v>2109816.25</v>
      </c>
    </row>
    <row r="242" spans="1:8" ht="33.75" customHeight="1" x14ac:dyDescent="0.2">
      <c r="A242" s="27" t="s">
        <v>553</v>
      </c>
      <c r="B242" s="73" t="s">
        <v>923</v>
      </c>
      <c r="C242" s="74" t="s">
        <v>927</v>
      </c>
      <c r="D242" s="62" t="s">
        <v>554</v>
      </c>
      <c r="E242" s="63" t="s">
        <v>452</v>
      </c>
      <c r="F242" s="53">
        <f t="shared" ref="F242:G244" si="51">F243</f>
        <v>50600</v>
      </c>
      <c r="G242" s="53">
        <f t="shared" si="51"/>
        <v>50600</v>
      </c>
      <c r="H242" s="37">
        <f t="shared" si="48"/>
        <v>0</v>
      </c>
    </row>
    <row r="243" spans="1:8" ht="29.25" customHeight="1" x14ac:dyDescent="0.2">
      <c r="A243" s="27" t="s">
        <v>348</v>
      </c>
      <c r="B243" s="73" t="s">
        <v>923</v>
      </c>
      <c r="C243" s="74" t="s">
        <v>927</v>
      </c>
      <c r="D243" s="62" t="s">
        <v>554</v>
      </c>
      <c r="E243" s="63" t="s">
        <v>339</v>
      </c>
      <c r="F243" s="53">
        <f t="shared" si="51"/>
        <v>50600</v>
      </c>
      <c r="G243" s="53">
        <f t="shared" si="51"/>
        <v>50600</v>
      </c>
      <c r="H243" s="37">
        <f t="shared" si="48"/>
        <v>0</v>
      </c>
    </row>
    <row r="244" spans="1:8" ht="29.25" customHeight="1" x14ac:dyDescent="0.2">
      <c r="A244" s="27" t="s">
        <v>459</v>
      </c>
      <c r="B244" s="73" t="s">
        <v>923</v>
      </c>
      <c r="C244" s="74" t="s">
        <v>927</v>
      </c>
      <c r="D244" s="62" t="s">
        <v>554</v>
      </c>
      <c r="E244" s="63" t="s">
        <v>460</v>
      </c>
      <c r="F244" s="53">
        <f t="shared" si="51"/>
        <v>50600</v>
      </c>
      <c r="G244" s="53">
        <f t="shared" si="51"/>
        <v>50600</v>
      </c>
      <c r="H244" s="37">
        <f t="shared" si="48"/>
        <v>0</v>
      </c>
    </row>
    <row r="245" spans="1:8" ht="29.25" customHeight="1" x14ac:dyDescent="0.2">
      <c r="A245" s="27" t="s">
        <v>350</v>
      </c>
      <c r="B245" s="73" t="s">
        <v>923</v>
      </c>
      <c r="C245" s="74" t="s">
        <v>927</v>
      </c>
      <c r="D245" s="62" t="s">
        <v>554</v>
      </c>
      <c r="E245" s="63" t="s">
        <v>880</v>
      </c>
      <c r="F245" s="67">
        <v>50600</v>
      </c>
      <c r="G245" s="68">
        <v>50600</v>
      </c>
      <c r="H245" s="82">
        <f t="shared" si="48"/>
        <v>0</v>
      </c>
    </row>
    <row r="246" spans="1:8" ht="33" customHeight="1" outlineLevel="5" x14ac:dyDescent="0.2">
      <c r="A246" s="32" t="s">
        <v>555</v>
      </c>
      <c r="B246" s="73" t="s">
        <v>923</v>
      </c>
      <c r="C246" s="74" t="s">
        <v>927</v>
      </c>
      <c r="D246" s="71" t="s">
        <v>556</v>
      </c>
      <c r="E246" s="80" t="s">
        <v>452</v>
      </c>
      <c r="F246" s="56">
        <f>F251+F247</f>
        <v>6439263.2000000002</v>
      </c>
      <c r="G246" s="56">
        <f>G251+G247</f>
        <v>6377518.6799999997</v>
      </c>
      <c r="H246" s="36">
        <f t="shared" si="48"/>
        <v>61744.520000000484</v>
      </c>
    </row>
    <row r="247" spans="1:8" ht="48" customHeight="1" outlineLevel="5" x14ac:dyDescent="0.2">
      <c r="A247" s="27" t="s">
        <v>529</v>
      </c>
      <c r="B247" s="73" t="s">
        <v>923</v>
      </c>
      <c r="C247" s="74" t="s">
        <v>927</v>
      </c>
      <c r="D247" s="175" t="s">
        <v>1007</v>
      </c>
      <c r="E247" s="78" t="s">
        <v>452</v>
      </c>
      <c r="F247" s="55">
        <f t="shared" ref="F247:G249" si="52">F248</f>
        <v>60000</v>
      </c>
      <c r="G247" s="55">
        <f t="shared" si="52"/>
        <v>0</v>
      </c>
      <c r="H247" s="37">
        <f t="shared" si="48"/>
        <v>60000</v>
      </c>
    </row>
    <row r="248" spans="1:8" ht="33" customHeight="1" outlineLevel="5" x14ac:dyDescent="0.2">
      <c r="A248" s="27" t="s">
        <v>373</v>
      </c>
      <c r="B248" s="73" t="s">
        <v>923</v>
      </c>
      <c r="C248" s="74" t="s">
        <v>927</v>
      </c>
      <c r="D248" s="175" t="s">
        <v>1007</v>
      </c>
      <c r="E248" s="78" t="s">
        <v>470</v>
      </c>
      <c r="F248" s="55">
        <f t="shared" si="52"/>
        <v>60000</v>
      </c>
      <c r="G248" s="55">
        <f t="shared" si="52"/>
        <v>0</v>
      </c>
      <c r="H248" s="37">
        <f t="shared" si="48"/>
        <v>60000</v>
      </c>
    </row>
    <row r="249" spans="1:8" ht="33" customHeight="1" outlineLevel="5" x14ac:dyDescent="0.2">
      <c r="A249" s="27" t="s">
        <v>374</v>
      </c>
      <c r="B249" s="73" t="s">
        <v>923</v>
      </c>
      <c r="C249" s="74" t="s">
        <v>927</v>
      </c>
      <c r="D249" s="175" t="s">
        <v>1007</v>
      </c>
      <c r="E249" s="78" t="s">
        <v>471</v>
      </c>
      <c r="F249" s="55">
        <f t="shared" si="52"/>
        <v>60000</v>
      </c>
      <c r="G249" s="55">
        <f t="shared" si="52"/>
        <v>0</v>
      </c>
      <c r="H249" s="37">
        <f t="shared" si="48"/>
        <v>60000</v>
      </c>
    </row>
    <row r="250" spans="1:8" ht="33" customHeight="1" outlineLevel="5" x14ac:dyDescent="0.2">
      <c r="A250" s="27" t="s">
        <v>375</v>
      </c>
      <c r="B250" s="73" t="s">
        <v>923</v>
      </c>
      <c r="C250" s="74" t="s">
        <v>927</v>
      </c>
      <c r="D250" s="175" t="s">
        <v>1007</v>
      </c>
      <c r="E250" s="78" t="s">
        <v>885</v>
      </c>
      <c r="F250" s="93">
        <v>60000</v>
      </c>
      <c r="G250" s="93">
        <v>0</v>
      </c>
      <c r="H250" s="82">
        <f t="shared" si="48"/>
        <v>60000</v>
      </c>
    </row>
    <row r="251" spans="1:8" ht="30" customHeight="1" outlineLevel="5" x14ac:dyDescent="0.2">
      <c r="A251" s="30" t="s">
        <v>557</v>
      </c>
      <c r="B251" s="73" t="s">
        <v>923</v>
      </c>
      <c r="C251" s="74" t="s">
        <v>927</v>
      </c>
      <c r="D251" s="77" t="s">
        <v>558</v>
      </c>
      <c r="E251" s="78" t="s">
        <v>452</v>
      </c>
      <c r="F251" s="55">
        <f>F252+F255</f>
        <v>6379263.2000000002</v>
      </c>
      <c r="G251" s="55">
        <f>G252+G255</f>
        <v>6377518.6799999997</v>
      </c>
      <c r="H251" s="37">
        <f t="shared" si="48"/>
        <v>1744.5200000004843</v>
      </c>
    </row>
    <row r="252" spans="1:8" ht="35.25" customHeight="1" outlineLevel="5" x14ac:dyDescent="0.2">
      <c r="A252" s="30" t="s">
        <v>348</v>
      </c>
      <c r="B252" s="73" t="s">
        <v>923</v>
      </c>
      <c r="C252" s="74" t="s">
        <v>927</v>
      </c>
      <c r="D252" s="77" t="s">
        <v>558</v>
      </c>
      <c r="E252" s="78" t="s">
        <v>339</v>
      </c>
      <c r="F252" s="55">
        <f>F253</f>
        <v>2837373.75</v>
      </c>
      <c r="G252" s="55">
        <f>G253</f>
        <v>2837373.2</v>
      </c>
      <c r="H252" s="37">
        <f t="shared" si="48"/>
        <v>0.54999999981373549</v>
      </c>
    </row>
    <row r="253" spans="1:8" ht="38.25" customHeight="1" x14ac:dyDescent="0.2">
      <c r="A253" s="30" t="s">
        <v>459</v>
      </c>
      <c r="B253" s="73" t="s">
        <v>923</v>
      </c>
      <c r="C253" s="74" t="s">
        <v>927</v>
      </c>
      <c r="D253" s="62" t="s">
        <v>558</v>
      </c>
      <c r="E253" s="63" t="s">
        <v>460</v>
      </c>
      <c r="F253" s="53">
        <f>F254</f>
        <v>2837373.75</v>
      </c>
      <c r="G253" s="53">
        <f>G254</f>
        <v>2837373.2</v>
      </c>
      <c r="H253" s="37">
        <f t="shared" si="48"/>
        <v>0.54999999981373549</v>
      </c>
    </row>
    <row r="254" spans="1:8" ht="38.25" customHeight="1" x14ac:dyDescent="0.2">
      <c r="A254" s="30" t="s">
        <v>350</v>
      </c>
      <c r="B254" s="73" t="s">
        <v>923</v>
      </c>
      <c r="C254" s="74" t="s">
        <v>927</v>
      </c>
      <c r="D254" s="62" t="s">
        <v>558</v>
      </c>
      <c r="E254" s="63" t="s">
        <v>880</v>
      </c>
      <c r="F254" s="67">
        <v>2837373.75</v>
      </c>
      <c r="G254" s="68">
        <v>2837373.2</v>
      </c>
      <c r="H254" s="82">
        <f t="shared" si="48"/>
        <v>0.54999999981373549</v>
      </c>
    </row>
    <row r="255" spans="1:8" ht="37.5" customHeight="1" x14ac:dyDescent="0.2">
      <c r="A255" s="30" t="s">
        <v>373</v>
      </c>
      <c r="B255" s="73" t="s">
        <v>923</v>
      </c>
      <c r="C255" s="74" t="s">
        <v>927</v>
      </c>
      <c r="D255" s="62" t="s">
        <v>558</v>
      </c>
      <c r="E255" s="63" t="s">
        <v>470</v>
      </c>
      <c r="F255" s="53">
        <f>F256</f>
        <v>3541889.45</v>
      </c>
      <c r="G255" s="53">
        <f>G256</f>
        <v>3540145.48</v>
      </c>
      <c r="H255" s="37">
        <f t="shared" si="48"/>
        <v>1743.9700000002049</v>
      </c>
    </row>
    <row r="256" spans="1:8" ht="30.75" customHeight="1" x14ac:dyDescent="0.2">
      <c r="A256" s="30" t="s">
        <v>374</v>
      </c>
      <c r="B256" s="73" t="s">
        <v>923</v>
      </c>
      <c r="C256" s="74" t="s">
        <v>927</v>
      </c>
      <c r="D256" s="62" t="s">
        <v>558</v>
      </c>
      <c r="E256" s="63" t="s">
        <v>471</v>
      </c>
      <c r="F256" s="53">
        <f>F257</f>
        <v>3541889.45</v>
      </c>
      <c r="G256" s="53">
        <f>G257</f>
        <v>3540145.48</v>
      </c>
      <c r="H256" s="37">
        <f t="shared" si="48"/>
        <v>1743.9700000002049</v>
      </c>
    </row>
    <row r="257" spans="1:8" ht="30.75" customHeight="1" x14ac:dyDescent="0.2">
      <c r="A257" s="27" t="s">
        <v>375</v>
      </c>
      <c r="B257" s="73" t="s">
        <v>923</v>
      </c>
      <c r="C257" s="74" t="s">
        <v>927</v>
      </c>
      <c r="D257" s="62" t="s">
        <v>558</v>
      </c>
      <c r="E257" s="63" t="s">
        <v>885</v>
      </c>
      <c r="F257" s="67">
        <v>3541889.45</v>
      </c>
      <c r="G257" s="68">
        <v>3540145.48</v>
      </c>
      <c r="H257" s="82">
        <f t="shared" si="48"/>
        <v>1743.9700000002049</v>
      </c>
    </row>
    <row r="258" spans="1:8" ht="33.75" customHeight="1" x14ac:dyDescent="0.2">
      <c r="A258" s="32" t="s">
        <v>559</v>
      </c>
      <c r="B258" s="73" t="s">
        <v>923</v>
      </c>
      <c r="C258" s="74" t="s">
        <v>927</v>
      </c>
      <c r="D258" s="71" t="s">
        <v>560</v>
      </c>
      <c r="E258" s="70" t="s">
        <v>452</v>
      </c>
      <c r="F258" s="54">
        <f>F259</f>
        <v>608750</v>
      </c>
      <c r="G258" s="54">
        <f>G259</f>
        <v>195270</v>
      </c>
      <c r="H258" s="36">
        <f t="shared" si="48"/>
        <v>413480</v>
      </c>
    </row>
    <row r="259" spans="1:8" s="51" customFormat="1" ht="30.75" customHeight="1" x14ac:dyDescent="0.2">
      <c r="A259" s="30" t="s">
        <v>561</v>
      </c>
      <c r="B259" s="73" t="s">
        <v>923</v>
      </c>
      <c r="C259" s="74" t="s">
        <v>927</v>
      </c>
      <c r="D259" s="62" t="s">
        <v>562</v>
      </c>
      <c r="E259" s="63" t="s">
        <v>452</v>
      </c>
      <c r="F259" s="53">
        <f>F260+F263</f>
        <v>608750</v>
      </c>
      <c r="G259" s="53">
        <f>G260+G263</f>
        <v>195270</v>
      </c>
      <c r="H259" s="37">
        <f t="shared" si="48"/>
        <v>413480</v>
      </c>
    </row>
    <row r="260" spans="1:8" s="51" customFormat="1" ht="30.75" customHeight="1" x14ac:dyDescent="0.2">
      <c r="A260" s="27" t="s">
        <v>348</v>
      </c>
      <c r="B260" s="73" t="s">
        <v>923</v>
      </c>
      <c r="C260" s="74" t="s">
        <v>927</v>
      </c>
      <c r="D260" s="62" t="s">
        <v>562</v>
      </c>
      <c r="E260" s="63" t="s">
        <v>339</v>
      </c>
      <c r="F260" s="53">
        <f>F261</f>
        <v>8750</v>
      </c>
      <c r="G260" s="53">
        <f>G261</f>
        <v>8750</v>
      </c>
      <c r="H260" s="37">
        <f t="shared" si="48"/>
        <v>0</v>
      </c>
    </row>
    <row r="261" spans="1:8" s="51" customFormat="1" ht="30.75" customHeight="1" x14ac:dyDescent="0.2">
      <c r="A261" s="27" t="s">
        <v>459</v>
      </c>
      <c r="B261" s="73" t="s">
        <v>923</v>
      </c>
      <c r="C261" s="74" t="s">
        <v>927</v>
      </c>
      <c r="D261" s="62" t="s">
        <v>562</v>
      </c>
      <c r="E261" s="63" t="s">
        <v>460</v>
      </c>
      <c r="F261" s="53">
        <f>F262</f>
        <v>8750</v>
      </c>
      <c r="G261" s="53">
        <f>G262</f>
        <v>8750</v>
      </c>
      <c r="H261" s="37">
        <f t="shared" si="48"/>
        <v>0</v>
      </c>
    </row>
    <row r="262" spans="1:8" s="51" customFormat="1" ht="30.75" customHeight="1" x14ac:dyDescent="0.2">
      <c r="A262" s="30" t="s">
        <v>350</v>
      </c>
      <c r="B262" s="73" t="s">
        <v>923</v>
      </c>
      <c r="C262" s="74" t="s">
        <v>927</v>
      </c>
      <c r="D262" s="62" t="s">
        <v>562</v>
      </c>
      <c r="E262" s="63" t="s">
        <v>880</v>
      </c>
      <c r="F262" s="67">
        <v>8750</v>
      </c>
      <c r="G262" s="68">
        <v>8750</v>
      </c>
      <c r="H262" s="82">
        <f t="shared" si="48"/>
        <v>0</v>
      </c>
    </row>
    <row r="263" spans="1:8" ht="28.5" customHeight="1" x14ac:dyDescent="0.2">
      <c r="A263" s="30" t="s">
        <v>373</v>
      </c>
      <c r="B263" s="73" t="s">
        <v>923</v>
      </c>
      <c r="C263" s="74" t="s">
        <v>927</v>
      </c>
      <c r="D263" s="62" t="s">
        <v>562</v>
      </c>
      <c r="E263" s="63" t="s">
        <v>470</v>
      </c>
      <c r="F263" s="53">
        <f>F264</f>
        <v>600000</v>
      </c>
      <c r="G263" s="53">
        <f>G264</f>
        <v>186520</v>
      </c>
      <c r="H263" s="37">
        <f t="shared" si="48"/>
        <v>413480</v>
      </c>
    </row>
    <row r="264" spans="1:8" ht="22.5" customHeight="1" x14ac:dyDescent="0.2">
      <c r="A264" s="30" t="s">
        <v>374</v>
      </c>
      <c r="B264" s="73" t="s">
        <v>923</v>
      </c>
      <c r="C264" s="74" t="s">
        <v>927</v>
      </c>
      <c r="D264" s="62" t="s">
        <v>562</v>
      </c>
      <c r="E264" s="63" t="s">
        <v>471</v>
      </c>
      <c r="F264" s="53">
        <f>F265</f>
        <v>600000</v>
      </c>
      <c r="G264" s="53">
        <f>G265</f>
        <v>186520</v>
      </c>
      <c r="H264" s="37">
        <f t="shared" si="48"/>
        <v>413480</v>
      </c>
    </row>
    <row r="265" spans="1:8" ht="22.5" customHeight="1" x14ac:dyDescent="0.2">
      <c r="A265" s="27" t="s">
        <v>375</v>
      </c>
      <c r="B265" s="73" t="s">
        <v>923</v>
      </c>
      <c r="C265" s="74" t="s">
        <v>927</v>
      </c>
      <c r="D265" s="62" t="s">
        <v>562</v>
      </c>
      <c r="E265" s="63" t="s">
        <v>885</v>
      </c>
      <c r="F265" s="67">
        <v>600000</v>
      </c>
      <c r="G265" s="72">
        <v>186520</v>
      </c>
      <c r="H265" s="82">
        <f t="shared" si="48"/>
        <v>413480</v>
      </c>
    </row>
    <row r="266" spans="1:8" ht="27.75" customHeight="1" x14ac:dyDescent="0.2">
      <c r="A266" s="27" t="s">
        <v>577</v>
      </c>
      <c r="B266" s="73" t="s">
        <v>923</v>
      </c>
      <c r="C266" s="74" t="s">
        <v>927</v>
      </c>
      <c r="D266" s="62" t="s">
        <v>578</v>
      </c>
      <c r="E266" s="63" t="s">
        <v>452</v>
      </c>
      <c r="F266" s="53">
        <f>F267+F272+F285+F290</f>
        <v>15762680.299999999</v>
      </c>
      <c r="G266" s="53">
        <f>G267+G272+G285+G290</f>
        <v>8210643.1599999992</v>
      </c>
      <c r="H266" s="37">
        <f t="shared" si="48"/>
        <v>7552037.1399999997</v>
      </c>
    </row>
    <row r="267" spans="1:8" ht="27.75" customHeight="1" x14ac:dyDescent="0.2">
      <c r="A267" s="39" t="s">
        <v>579</v>
      </c>
      <c r="B267" s="73" t="s">
        <v>923</v>
      </c>
      <c r="C267" s="74" t="s">
        <v>927</v>
      </c>
      <c r="D267" s="71" t="s">
        <v>580</v>
      </c>
      <c r="E267" s="70" t="s">
        <v>452</v>
      </c>
      <c r="F267" s="54">
        <f t="shared" ref="F267:G270" si="53">F268</f>
        <v>14982429.27</v>
      </c>
      <c r="G267" s="54">
        <f t="shared" si="53"/>
        <v>7678519.7699999996</v>
      </c>
      <c r="H267" s="36">
        <f t="shared" si="48"/>
        <v>7303909.5</v>
      </c>
    </row>
    <row r="268" spans="1:8" ht="35.25" customHeight="1" x14ac:dyDescent="0.2">
      <c r="A268" s="27" t="s">
        <v>581</v>
      </c>
      <c r="B268" s="73" t="s">
        <v>923</v>
      </c>
      <c r="C268" s="74" t="s">
        <v>927</v>
      </c>
      <c r="D268" s="62" t="s">
        <v>582</v>
      </c>
      <c r="E268" s="63" t="s">
        <v>452</v>
      </c>
      <c r="F268" s="53">
        <f t="shared" si="53"/>
        <v>14982429.27</v>
      </c>
      <c r="G268" s="53">
        <f t="shared" si="53"/>
        <v>7678519.7699999996</v>
      </c>
      <c r="H268" s="37">
        <f t="shared" si="48"/>
        <v>7303909.5</v>
      </c>
    </row>
    <row r="269" spans="1:8" ht="33.75" customHeight="1" x14ac:dyDescent="0.2">
      <c r="A269" s="27" t="s">
        <v>373</v>
      </c>
      <c r="B269" s="73" t="s">
        <v>923</v>
      </c>
      <c r="C269" s="74" t="s">
        <v>927</v>
      </c>
      <c r="D269" s="62" t="s">
        <v>582</v>
      </c>
      <c r="E269" s="63" t="s">
        <v>470</v>
      </c>
      <c r="F269" s="53">
        <f t="shared" si="53"/>
        <v>14982429.27</v>
      </c>
      <c r="G269" s="53">
        <f t="shared" si="53"/>
        <v>7678519.7699999996</v>
      </c>
      <c r="H269" s="37">
        <f t="shared" si="48"/>
        <v>7303909.5</v>
      </c>
    </row>
    <row r="270" spans="1:8" ht="22.5" customHeight="1" x14ac:dyDescent="0.2">
      <c r="A270" s="27" t="s">
        <v>374</v>
      </c>
      <c r="B270" s="73" t="s">
        <v>923</v>
      </c>
      <c r="C270" s="74" t="s">
        <v>927</v>
      </c>
      <c r="D270" s="62" t="s">
        <v>582</v>
      </c>
      <c r="E270" s="63" t="s">
        <v>471</v>
      </c>
      <c r="F270" s="53">
        <f t="shared" si="53"/>
        <v>14982429.27</v>
      </c>
      <c r="G270" s="53">
        <f t="shared" si="53"/>
        <v>7678519.7699999996</v>
      </c>
      <c r="H270" s="37">
        <f t="shared" si="48"/>
        <v>7303909.5</v>
      </c>
    </row>
    <row r="271" spans="1:8" ht="61.5" customHeight="1" x14ac:dyDescent="0.2">
      <c r="A271" s="27" t="s">
        <v>393</v>
      </c>
      <c r="B271" s="73" t="s">
        <v>923</v>
      </c>
      <c r="C271" s="74" t="s">
        <v>927</v>
      </c>
      <c r="D271" s="62" t="s">
        <v>582</v>
      </c>
      <c r="E271" s="63" t="s">
        <v>916</v>
      </c>
      <c r="F271" s="67">
        <v>14982429.27</v>
      </c>
      <c r="G271" s="68">
        <v>7678519.7699999996</v>
      </c>
      <c r="H271" s="82">
        <f t="shared" si="48"/>
        <v>7303909.5</v>
      </c>
    </row>
    <row r="272" spans="1:8" ht="28.5" customHeight="1" x14ac:dyDescent="0.2">
      <c r="A272" s="32" t="s">
        <v>1011</v>
      </c>
      <c r="B272" s="73" t="s">
        <v>923</v>
      </c>
      <c r="C272" s="74" t="s">
        <v>927</v>
      </c>
      <c r="D272" s="71" t="s">
        <v>583</v>
      </c>
      <c r="E272" s="70" t="s">
        <v>452</v>
      </c>
      <c r="F272" s="54">
        <f>F273+F277+F281</f>
        <v>665401.03</v>
      </c>
      <c r="G272" s="54">
        <f>G273+G277+G281</f>
        <v>417273.39</v>
      </c>
      <c r="H272" s="36">
        <f t="shared" si="48"/>
        <v>248127.64</v>
      </c>
    </row>
    <row r="273" spans="1:8" ht="19.5" customHeight="1" x14ac:dyDescent="0.2">
      <c r="A273" s="27" t="s">
        <v>584</v>
      </c>
      <c r="B273" s="73" t="s">
        <v>923</v>
      </c>
      <c r="C273" s="74" t="s">
        <v>927</v>
      </c>
      <c r="D273" s="62" t="s">
        <v>585</v>
      </c>
      <c r="E273" s="63" t="s">
        <v>452</v>
      </c>
      <c r="F273" s="53">
        <f t="shared" ref="F273:G275" si="54">F274</f>
        <v>32000</v>
      </c>
      <c r="G273" s="53">
        <f t="shared" si="54"/>
        <v>14200</v>
      </c>
      <c r="H273" s="37">
        <f t="shared" ref="H273:H342" si="55">F273-G273</f>
        <v>17800</v>
      </c>
    </row>
    <row r="274" spans="1:8" ht="30.75" customHeight="1" x14ac:dyDescent="0.2">
      <c r="A274" s="27" t="s">
        <v>373</v>
      </c>
      <c r="B274" s="73" t="s">
        <v>923</v>
      </c>
      <c r="C274" s="74" t="s">
        <v>927</v>
      </c>
      <c r="D274" s="62" t="s">
        <v>585</v>
      </c>
      <c r="E274" s="63" t="s">
        <v>470</v>
      </c>
      <c r="F274" s="53">
        <f t="shared" si="54"/>
        <v>32000</v>
      </c>
      <c r="G274" s="53">
        <f t="shared" si="54"/>
        <v>14200</v>
      </c>
      <c r="H274" s="37">
        <f t="shared" si="55"/>
        <v>17800</v>
      </c>
    </row>
    <row r="275" spans="1:8" ht="19.5" customHeight="1" x14ac:dyDescent="0.2">
      <c r="A275" s="27" t="s">
        <v>374</v>
      </c>
      <c r="B275" s="73" t="s">
        <v>923</v>
      </c>
      <c r="C275" s="74" t="s">
        <v>927</v>
      </c>
      <c r="D275" s="62" t="s">
        <v>585</v>
      </c>
      <c r="E275" s="63" t="s">
        <v>471</v>
      </c>
      <c r="F275" s="53">
        <f t="shared" si="54"/>
        <v>32000</v>
      </c>
      <c r="G275" s="53">
        <f t="shared" si="54"/>
        <v>14200</v>
      </c>
      <c r="H275" s="37">
        <f t="shared" si="55"/>
        <v>17800</v>
      </c>
    </row>
    <row r="276" spans="1:8" ht="19.5" customHeight="1" x14ac:dyDescent="0.2">
      <c r="A276" s="27" t="s">
        <v>375</v>
      </c>
      <c r="B276" s="73" t="s">
        <v>923</v>
      </c>
      <c r="C276" s="74" t="s">
        <v>927</v>
      </c>
      <c r="D276" s="62" t="s">
        <v>585</v>
      </c>
      <c r="E276" s="63" t="s">
        <v>885</v>
      </c>
      <c r="F276" s="67">
        <v>32000</v>
      </c>
      <c r="G276" s="72">
        <v>14200</v>
      </c>
      <c r="H276" s="82">
        <f t="shared" si="55"/>
        <v>17800</v>
      </c>
    </row>
    <row r="277" spans="1:8" ht="30.75" customHeight="1" x14ac:dyDescent="0.2">
      <c r="A277" s="27" t="s">
        <v>586</v>
      </c>
      <c r="B277" s="73" t="s">
        <v>923</v>
      </c>
      <c r="C277" s="74" t="s">
        <v>927</v>
      </c>
      <c r="D277" s="62" t="s">
        <v>587</v>
      </c>
      <c r="E277" s="63" t="s">
        <v>452</v>
      </c>
      <c r="F277" s="53">
        <f t="shared" ref="F277:G279" si="56">F278</f>
        <v>460200</v>
      </c>
      <c r="G277" s="53">
        <f t="shared" si="56"/>
        <v>229872.36</v>
      </c>
      <c r="H277" s="37">
        <f t="shared" si="55"/>
        <v>230327.64</v>
      </c>
    </row>
    <row r="278" spans="1:8" ht="30.75" customHeight="1" x14ac:dyDescent="0.2">
      <c r="A278" s="27" t="s">
        <v>373</v>
      </c>
      <c r="B278" s="73" t="s">
        <v>923</v>
      </c>
      <c r="C278" s="74" t="s">
        <v>927</v>
      </c>
      <c r="D278" s="62" t="s">
        <v>587</v>
      </c>
      <c r="E278" s="63" t="s">
        <v>470</v>
      </c>
      <c r="F278" s="53">
        <f t="shared" si="56"/>
        <v>460200</v>
      </c>
      <c r="G278" s="53">
        <f t="shared" si="56"/>
        <v>229872.36</v>
      </c>
      <c r="H278" s="37">
        <f t="shared" si="55"/>
        <v>230327.64</v>
      </c>
    </row>
    <row r="279" spans="1:8" ht="22.5" customHeight="1" x14ac:dyDescent="0.2">
      <c r="A279" s="27" t="s">
        <v>374</v>
      </c>
      <c r="B279" s="73" t="s">
        <v>923</v>
      </c>
      <c r="C279" s="74" t="s">
        <v>927</v>
      </c>
      <c r="D279" s="62" t="s">
        <v>587</v>
      </c>
      <c r="E279" s="63" t="s">
        <v>471</v>
      </c>
      <c r="F279" s="53">
        <f t="shared" si="56"/>
        <v>460200</v>
      </c>
      <c r="G279" s="53">
        <f t="shared" si="56"/>
        <v>229872.36</v>
      </c>
      <c r="H279" s="37">
        <f t="shared" si="55"/>
        <v>230327.64</v>
      </c>
    </row>
    <row r="280" spans="1:8" ht="22.5" customHeight="1" x14ac:dyDescent="0.2">
      <c r="A280" s="27" t="s">
        <v>375</v>
      </c>
      <c r="B280" s="73" t="s">
        <v>923</v>
      </c>
      <c r="C280" s="74" t="s">
        <v>927</v>
      </c>
      <c r="D280" s="62" t="s">
        <v>587</v>
      </c>
      <c r="E280" s="63" t="s">
        <v>885</v>
      </c>
      <c r="F280" s="67">
        <v>460200</v>
      </c>
      <c r="G280" s="72">
        <v>229872.36</v>
      </c>
      <c r="H280" s="82">
        <f t="shared" si="55"/>
        <v>230327.64</v>
      </c>
    </row>
    <row r="281" spans="1:8" ht="36.75" customHeight="1" x14ac:dyDescent="0.2">
      <c r="A281" s="27" t="s">
        <v>588</v>
      </c>
      <c r="B281" s="73" t="s">
        <v>923</v>
      </c>
      <c r="C281" s="74" t="s">
        <v>927</v>
      </c>
      <c r="D281" s="62" t="s">
        <v>589</v>
      </c>
      <c r="E281" s="63" t="s">
        <v>452</v>
      </c>
      <c r="F281" s="53">
        <f t="shared" ref="F281:G283" si="57">F282</f>
        <v>173201.03</v>
      </c>
      <c r="G281" s="53">
        <f t="shared" si="57"/>
        <v>173201.03</v>
      </c>
      <c r="H281" s="37">
        <f t="shared" si="55"/>
        <v>0</v>
      </c>
    </row>
    <row r="282" spans="1:8" ht="31.5" customHeight="1" x14ac:dyDescent="0.2">
      <c r="A282" s="27" t="s">
        <v>373</v>
      </c>
      <c r="B282" s="73" t="s">
        <v>923</v>
      </c>
      <c r="C282" s="74" t="s">
        <v>927</v>
      </c>
      <c r="D282" s="62" t="s">
        <v>589</v>
      </c>
      <c r="E282" s="63" t="s">
        <v>470</v>
      </c>
      <c r="F282" s="53">
        <f t="shared" si="57"/>
        <v>173201.03</v>
      </c>
      <c r="G282" s="53">
        <f t="shared" si="57"/>
        <v>173201.03</v>
      </c>
      <c r="H282" s="37">
        <f t="shared" si="55"/>
        <v>0</v>
      </c>
    </row>
    <row r="283" spans="1:8" ht="23.25" customHeight="1" x14ac:dyDescent="0.2">
      <c r="A283" s="27" t="s">
        <v>374</v>
      </c>
      <c r="B283" s="73" t="s">
        <v>923</v>
      </c>
      <c r="C283" s="74" t="s">
        <v>927</v>
      </c>
      <c r="D283" s="62" t="s">
        <v>589</v>
      </c>
      <c r="E283" s="63" t="s">
        <v>471</v>
      </c>
      <c r="F283" s="53">
        <f t="shared" si="57"/>
        <v>173201.03</v>
      </c>
      <c r="G283" s="53">
        <f t="shared" si="57"/>
        <v>173201.03</v>
      </c>
      <c r="H283" s="37">
        <f t="shared" si="55"/>
        <v>0</v>
      </c>
    </row>
    <row r="284" spans="1:8" ht="23.25" customHeight="1" x14ac:dyDescent="0.2">
      <c r="A284" s="27" t="s">
        <v>375</v>
      </c>
      <c r="B284" s="73" t="s">
        <v>923</v>
      </c>
      <c r="C284" s="74" t="s">
        <v>927</v>
      </c>
      <c r="D284" s="62" t="s">
        <v>589</v>
      </c>
      <c r="E284" s="63" t="s">
        <v>885</v>
      </c>
      <c r="F284" s="67">
        <v>173201.03</v>
      </c>
      <c r="G284" s="72">
        <v>173201.03</v>
      </c>
      <c r="H284" s="82">
        <f t="shared" si="55"/>
        <v>0</v>
      </c>
    </row>
    <row r="285" spans="1:8" ht="28.5" customHeight="1" x14ac:dyDescent="0.2">
      <c r="A285" s="32" t="s">
        <v>1010</v>
      </c>
      <c r="B285" s="73" t="s">
        <v>923</v>
      </c>
      <c r="C285" s="74" t="s">
        <v>927</v>
      </c>
      <c r="D285" s="71" t="s">
        <v>1008</v>
      </c>
      <c r="E285" s="70" t="s">
        <v>452</v>
      </c>
      <c r="F285" s="54">
        <f t="shared" ref="F285:G288" si="58">F286</f>
        <v>85400</v>
      </c>
      <c r="G285" s="54">
        <f t="shared" si="58"/>
        <v>85400</v>
      </c>
      <c r="H285" s="36">
        <f t="shared" si="55"/>
        <v>0</v>
      </c>
    </row>
    <row r="286" spans="1:8" ht="45" customHeight="1" x14ac:dyDescent="0.2">
      <c r="A286" s="27" t="s">
        <v>529</v>
      </c>
      <c r="B286" s="73" t="s">
        <v>923</v>
      </c>
      <c r="C286" s="74" t="s">
        <v>927</v>
      </c>
      <c r="D286" s="62" t="s">
        <v>1009</v>
      </c>
      <c r="E286" s="63" t="s">
        <v>452</v>
      </c>
      <c r="F286" s="53">
        <f t="shared" si="58"/>
        <v>85400</v>
      </c>
      <c r="G286" s="53">
        <f t="shared" si="58"/>
        <v>85400</v>
      </c>
      <c r="H286" s="37">
        <f t="shared" ref="H286:H290" si="59">F286-G286</f>
        <v>0</v>
      </c>
    </row>
    <row r="287" spans="1:8" ht="30.75" customHeight="1" x14ac:dyDescent="0.2">
      <c r="A287" s="27" t="s">
        <v>373</v>
      </c>
      <c r="B287" s="73" t="s">
        <v>923</v>
      </c>
      <c r="C287" s="74" t="s">
        <v>927</v>
      </c>
      <c r="D287" s="62" t="s">
        <v>1009</v>
      </c>
      <c r="E287" s="63" t="s">
        <v>470</v>
      </c>
      <c r="F287" s="53">
        <f t="shared" si="58"/>
        <v>85400</v>
      </c>
      <c r="G287" s="53">
        <f t="shared" si="58"/>
        <v>85400</v>
      </c>
      <c r="H287" s="37">
        <f t="shared" si="59"/>
        <v>0</v>
      </c>
    </row>
    <row r="288" spans="1:8" ht="19.5" customHeight="1" x14ac:dyDescent="0.2">
      <c r="A288" s="27" t="s">
        <v>374</v>
      </c>
      <c r="B288" s="73" t="s">
        <v>923</v>
      </c>
      <c r="C288" s="74" t="s">
        <v>927</v>
      </c>
      <c r="D288" s="62" t="s">
        <v>1009</v>
      </c>
      <c r="E288" s="63" t="s">
        <v>471</v>
      </c>
      <c r="F288" s="53">
        <f t="shared" si="58"/>
        <v>85400</v>
      </c>
      <c r="G288" s="53">
        <f t="shared" si="58"/>
        <v>85400</v>
      </c>
      <c r="H288" s="37">
        <f t="shared" si="59"/>
        <v>0</v>
      </c>
    </row>
    <row r="289" spans="1:8" ht="19.5" customHeight="1" x14ac:dyDescent="0.2">
      <c r="A289" s="27" t="s">
        <v>375</v>
      </c>
      <c r="B289" s="73" t="s">
        <v>923</v>
      </c>
      <c r="C289" s="74" t="s">
        <v>927</v>
      </c>
      <c r="D289" s="62" t="s">
        <v>1009</v>
      </c>
      <c r="E289" s="63" t="s">
        <v>885</v>
      </c>
      <c r="F289" s="67">
        <v>85400</v>
      </c>
      <c r="G289" s="72">
        <v>85400</v>
      </c>
      <c r="H289" s="82">
        <f t="shared" si="59"/>
        <v>0</v>
      </c>
    </row>
    <row r="290" spans="1:8" ht="46.5" customHeight="1" x14ac:dyDescent="0.2">
      <c r="A290" s="32" t="s">
        <v>1014</v>
      </c>
      <c r="B290" s="73" t="s">
        <v>923</v>
      </c>
      <c r="C290" s="74" t="s">
        <v>927</v>
      </c>
      <c r="D290" s="71" t="s">
        <v>1012</v>
      </c>
      <c r="E290" s="70" t="s">
        <v>452</v>
      </c>
      <c r="F290" s="54">
        <f t="shared" ref="F290:G293" si="60">F291</f>
        <v>29450</v>
      </c>
      <c r="G290" s="54">
        <f t="shared" si="60"/>
        <v>29450</v>
      </c>
      <c r="H290" s="36">
        <f t="shared" si="59"/>
        <v>0</v>
      </c>
    </row>
    <row r="291" spans="1:8" ht="33" customHeight="1" x14ac:dyDescent="0.2">
      <c r="A291" s="27" t="s">
        <v>561</v>
      </c>
      <c r="B291" s="73" t="s">
        <v>923</v>
      </c>
      <c r="C291" s="74" t="s">
        <v>927</v>
      </c>
      <c r="D291" s="62" t="s">
        <v>1013</v>
      </c>
      <c r="E291" s="63" t="s">
        <v>452</v>
      </c>
      <c r="F291" s="53">
        <f t="shared" si="60"/>
        <v>29450</v>
      </c>
      <c r="G291" s="53">
        <f t="shared" si="60"/>
        <v>29450</v>
      </c>
      <c r="H291" s="37">
        <f t="shared" ref="H291:H294" si="61">F291-G291</f>
        <v>0</v>
      </c>
    </row>
    <row r="292" spans="1:8" ht="30.75" customHeight="1" x14ac:dyDescent="0.2">
      <c r="A292" s="27" t="s">
        <v>373</v>
      </c>
      <c r="B292" s="73" t="s">
        <v>923</v>
      </c>
      <c r="C292" s="74" t="s">
        <v>927</v>
      </c>
      <c r="D292" s="62" t="s">
        <v>1013</v>
      </c>
      <c r="E292" s="63" t="s">
        <v>470</v>
      </c>
      <c r="F292" s="53">
        <f t="shared" si="60"/>
        <v>29450</v>
      </c>
      <c r="G292" s="53">
        <f t="shared" si="60"/>
        <v>29450</v>
      </c>
      <c r="H292" s="37">
        <f t="shared" si="61"/>
        <v>0</v>
      </c>
    </row>
    <row r="293" spans="1:8" ht="19.5" customHeight="1" x14ac:dyDescent="0.2">
      <c r="A293" s="27" t="s">
        <v>374</v>
      </c>
      <c r="B293" s="73" t="s">
        <v>923</v>
      </c>
      <c r="C293" s="74" t="s">
        <v>927</v>
      </c>
      <c r="D293" s="62" t="s">
        <v>1013</v>
      </c>
      <c r="E293" s="63" t="s">
        <v>471</v>
      </c>
      <c r="F293" s="53">
        <f t="shared" si="60"/>
        <v>29450</v>
      </c>
      <c r="G293" s="53">
        <f t="shared" si="60"/>
        <v>29450</v>
      </c>
      <c r="H293" s="37">
        <f t="shared" si="61"/>
        <v>0</v>
      </c>
    </row>
    <row r="294" spans="1:8" ht="19.5" customHeight="1" x14ac:dyDescent="0.2">
      <c r="A294" s="27" t="s">
        <v>375</v>
      </c>
      <c r="B294" s="73" t="s">
        <v>923</v>
      </c>
      <c r="C294" s="74" t="s">
        <v>927</v>
      </c>
      <c r="D294" s="62" t="s">
        <v>1013</v>
      </c>
      <c r="E294" s="63" t="s">
        <v>885</v>
      </c>
      <c r="F294" s="67">
        <v>29450</v>
      </c>
      <c r="G294" s="72">
        <v>29450</v>
      </c>
      <c r="H294" s="82">
        <f t="shared" si="61"/>
        <v>0</v>
      </c>
    </row>
    <row r="295" spans="1:8" ht="23.25" customHeight="1" x14ac:dyDescent="0.2">
      <c r="A295" s="27" t="s">
        <v>919</v>
      </c>
      <c r="B295" s="73" t="s">
        <v>923</v>
      </c>
      <c r="C295" s="74" t="s">
        <v>918</v>
      </c>
      <c r="D295" s="62" t="s">
        <v>532</v>
      </c>
      <c r="E295" s="63" t="s">
        <v>452</v>
      </c>
      <c r="F295" s="53">
        <f>F296+F305</f>
        <v>28507490.5</v>
      </c>
      <c r="G295" s="53">
        <f>G296+G305</f>
        <v>14861669.300000001</v>
      </c>
      <c r="H295" s="37">
        <f t="shared" si="55"/>
        <v>13645821.199999999</v>
      </c>
    </row>
    <row r="296" spans="1:8" ht="33" customHeight="1" x14ac:dyDescent="0.2">
      <c r="A296" s="27" t="s">
        <v>533</v>
      </c>
      <c r="B296" s="73" t="s">
        <v>923</v>
      </c>
      <c r="C296" s="74" t="s">
        <v>918</v>
      </c>
      <c r="D296" s="62" t="s">
        <v>534</v>
      </c>
      <c r="E296" s="63" t="s">
        <v>452</v>
      </c>
      <c r="F296" s="53">
        <f>F297</f>
        <v>11620212.75</v>
      </c>
      <c r="G296" s="53">
        <f>G297</f>
        <v>5633217.5300000003</v>
      </c>
      <c r="H296" s="37">
        <f t="shared" si="55"/>
        <v>5986995.2199999997</v>
      </c>
    </row>
    <row r="297" spans="1:8" ht="32.25" customHeight="1" x14ac:dyDescent="0.2">
      <c r="A297" s="32" t="s">
        <v>535</v>
      </c>
      <c r="B297" s="96" t="s">
        <v>923</v>
      </c>
      <c r="C297" s="97" t="s">
        <v>918</v>
      </c>
      <c r="D297" s="69" t="s">
        <v>536</v>
      </c>
      <c r="E297" s="70" t="s">
        <v>452</v>
      </c>
      <c r="F297" s="54">
        <f>F298</f>
        <v>11620212.75</v>
      </c>
      <c r="G297" s="54">
        <f>G298</f>
        <v>5633217.5300000003</v>
      </c>
      <c r="H297" s="36">
        <f t="shared" si="55"/>
        <v>5986995.2199999997</v>
      </c>
    </row>
    <row r="298" spans="1:8" ht="18" customHeight="1" x14ac:dyDescent="0.2">
      <c r="A298" s="27" t="s">
        <v>547</v>
      </c>
      <c r="B298" s="73" t="s">
        <v>923</v>
      </c>
      <c r="C298" s="74" t="s">
        <v>918</v>
      </c>
      <c r="D298" s="62" t="s">
        <v>548</v>
      </c>
      <c r="E298" s="63" t="s">
        <v>452</v>
      </c>
      <c r="F298" s="53">
        <f>F299+F302</f>
        <v>11620212.75</v>
      </c>
      <c r="G298" s="53">
        <f>G299+G302</f>
        <v>5633217.5300000003</v>
      </c>
      <c r="H298" s="37">
        <f t="shared" si="55"/>
        <v>5986995.2199999997</v>
      </c>
    </row>
    <row r="299" spans="1:8" ht="33" customHeight="1" x14ac:dyDescent="0.2">
      <c r="A299" s="27" t="s">
        <v>348</v>
      </c>
      <c r="B299" s="73" t="s">
        <v>923</v>
      </c>
      <c r="C299" s="74" t="s">
        <v>918</v>
      </c>
      <c r="D299" s="62" t="s">
        <v>548</v>
      </c>
      <c r="E299" s="63" t="s">
        <v>339</v>
      </c>
      <c r="F299" s="53">
        <f>F300</f>
        <v>644464</v>
      </c>
      <c r="G299" s="53">
        <f>G300</f>
        <v>623678.66</v>
      </c>
      <c r="H299" s="37">
        <f t="shared" si="55"/>
        <v>20785.339999999967</v>
      </c>
    </row>
    <row r="300" spans="1:8" ht="27.75" customHeight="1" x14ac:dyDescent="0.2">
      <c r="A300" s="27" t="s">
        <v>459</v>
      </c>
      <c r="B300" s="73" t="s">
        <v>923</v>
      </c>
      <c r="C300" s="74" t="s">
        <v>918</v>
      </c>
      <c r="D300" s="62" t="s">
        <v>548</v>
      </c>
      <c r="E300" s="63" t="s">
        <v>460</v>
      </c>
      <c r="F300" s="53">
        <f>F301</f>
        <v>644464</v>
      </c>
      <c r="G300" s="53">
        <f>G301</f>
        <v>623678.66</v>
      </c>
      <c r="H300" s="37">
        <f t="shared" si="55"/>
        <v>20785.339999999967</v>
      </c>
    </row>
    <row r="301" spans="1:8" ht="27.75" customHeight="1" x14ac:dyDescent="0.2">
      <c r="A301" s="27" t="s">
        <v>350</v>
      </c>
      <c r="B301" s="73" t="s">
        <v>923</v>
      </c>
      <c r="C301" s="74" t="s">
        <v>918</v>
      </c>
      <c r="D301" s="62" t="s">
        <v>548</v>
      </c>
      <c r="E301" s="63" t="s">
        <v>880</v>
      </c>
      <c r="F301" s="67">
        <v>644464</v>
      </c>
      <c r="G301" s="72">
        <v>623678.66</v>
      </c>
      <c r="H301" s="82">
        <f t="shared" si="55"/>
        <v>20785.339999999967</v>
      </c>
    </row>
    <row r="302" spans="1:8" ht="31.5" customHeight="1" x14ac:dyDescent="0.2">
      <c r="A302" s="27" t="s">
        <v>373</v>
      </c>
      <c r="B302" s="73" t="s">
        <v>923</v>
      </c>
      <c r="C302" s="74" t="s">
        <v>918</v>
      </c>
      <c r="D302" s="62" t="s">
        <v>548</v>
      </c>
      <c r="E302" s="63" t="s">
        <v>470</v>
      </c>
      <c r="F302" s="53">
        <f>F303</f>
        <v>10975748.75</v>
      </c>
      <c r="G302" s="53">
        <f>G303</f>
        <v>5009538.87</v>
      </c>
      <c r="H302" s="37">
        <f t="shared" si="55"/>
        <v>5966209.8799999999</v>
      </c>
    </row>
    <row r="303" spans="1:8" ht="27.75" customHeight="1" x14ac:dyDescent="0.2">
      <c r="A303" s="27" t="s">
        <v>374</v>
      </c>
      <c r="B303" s="73" t="s">
        <v>923</v>
      </c>
      <c r="C303" s="74" t="s">
        <v>918</v>
      </c>
      <c r="D303" s="62" t="s">
        <v>548</v>
      </c>
      <c r="E303" s="63" t="s">
        <v>471</v>
      </c>
      <c r="F303" s="53">
        <f>F304</f>
        <v>10975748.75</v>
      </c>
      <c r="G303" s="53">
        <f>G304</f>
        <v>5009538.87</v>
      </c>
      <c r="H303" s="37">
        <f t="shared" si="55"/>
        <v>5966209.8799999999</v>
      </c>
    </row>
    <row r="304" spans="1:8" ht="27.75" customHeight="1" x14ac:dyDescent="0.2">
      <c r="A304" s="27" t="s">
        <v>375</v>
      </c>
      <c r="B304" s="73" t="s">
        <v>923</v>
      </c>
      <c r="C304" s="74" t="s">
        <v>918</v>
      </c>
      <c r="D304" s="62" t="s">
        <v>548</v>
      </c>
      <c r="E304" s="63" t="s">
        <v>885</v>
      </c>
      <c r="F304" s="67">
        <v>10975748.75</v>
      </c>
      <c r="G304" s="72">
        <v>5009538.87</v>
      </c>
      <c r="H304" s="82">
        <f t="shared" si="55"/>
        <v>5966209.8799999999</v>
      </c>
    </row>
    <row r="305" spans="1:8" ht="33.75" customHeight="1" outlineLevel="5" x14ac:dyDescent="0.2">
      <c r="A305" s="30" t="s">
        <v>596</v>
      </c>
      <c r="B305" s="73" t="s">
        <v>923</v>
      </c>
      <c r="C305" s="74" t="s">
        <v>918</v>
      </c>
      <c r="D305" s="77" t="s">
        <v>597</v>
      </c>
      <c r="E305" s="78" t="s">
        <v>452</v>
      </c>
      <c r="F305" s="55">
        <f>F306+F315</f>
        <v>16887277.75</v>
      </c>
      <c r="G305" s="55">
        <f>G306+G315</f>
        <v>9228451.7699999996</v>
      </c>
      <c r="H305" s="37">
        <f t="shared" si="55"/>
        <v>7658825.9800000004</v>
      </c>
    </row>
    <row r="306" spans="1:8" ht="33.75" customHeight="1" outlineLevel="5" x14ac:dyDescent="0.2">
      <c r="A306" s="32" t="s">
        <v>598</v>
      </c>
      <c r="B306" s="73" t="s">
        <v>923</v>
      </c>
      <c r="C306" s="74" t="s">
        <v>918</v>
      </c>
      <c r="D306" s="71" t="s">
        <v>599</v>
      </c>
      <c r="E306" s="80" t="s">
        <v>452</v>
      </c>
      <c r="F306" s="56">
        <f>F307</f>
        <v>14598182.75</v>
      </c>
      <c r="G306" s="56">
        <f>G307</f>
        <v>7804621.0899999999</v>
      </c>
      <c r="H306" s="36">
        <f t="shared" si="55"/>
        <v>6793561.6600000001</v>
      </c>
    </row>
    <row r="307" spans="1:8" ht="33" customHeight="1" x14ac:dyDescent="0.2">
      <c r="A307" s="27" t="s">
        <v>602</v>
      </c>
      <c r="B307" s="73" t="s">
        <v>923</v>
      </c>
      <c r="C307" s="74" t="s">
        <v>918</v>
      </c>
      <c r="D307" s="62" t="s">
        <v>603</v>
      </c>
      <c r="E307" s="63" t="s">
        <v>452</v>
      </c>
      <c r="F307" s="53">
        <f>F308+F312</f>
        <v>14598182.75</v>
      </c>
      <c r="G307" s="53">
        <f>G308+G312</f>
        <v>7804621.0899999999</v>
      </c>
      <c r="H307" s="37">
        <f t="shared" si="55"/>
        <v>6793561.6600000001</v>
      </c>
    </row>
    <row r="308" spans="1:8" ht="56.25" customHeight="1" x14ac:dyDescent="0.2">
      <c r="A308" s="27" t="s">
        <v>341</v>
      </c>
      <c r="B308" s="73" t="s">
        <v>923</v>
      </c>
      <c r="C308" s="74" t="s">
        <v>918</v>
      </c>
      <c r="D308" s="62" t="s">
        <v>603</v>
      </c>
      <c r="E308" s="63" t="s">
        <v>467</v>
      </c>
      <c r="F308" s="53">
        <f>F309</f>
        <v>14269827.75</v>
      </c>
      <c r="G308" s="53">
        <f>G309</f>
        <v>7670598.2400000002</v>
      </c>
      <c r="H308" s="37">
        <f t="shared" si="55"/>
        <v>6599229.5099999998</v>
      </c>
    </row>
    <row r="309" spans="1:8" ht="22.5" customHeight="1" x14ac:dyDescent="0.2">
      <c r="A309" s="27" t="s">
        <v>604</v>
      </c>
      <c r="B309" s="73" t="s">
        <v>923</v>
      </c>
      <c r="C309" s="74" t="s">
        <v>918</v>
      </c>
      <c r="D309" s="62" t="s">
        <v>603</v>
      </c>
      <c r="E309" s="63" t="s">
        <v>544</v>
      </c>
      <c r="F309" s="53">
        <f>F310+F311</f>
        <v>14269827.75</v>
      </c>
      <c r="G309" s="53">
        <f>G310+G311</f>
        <v>7670598.2400000002</v>
      </c>
      <c r="H309" s="37">
        <f t="shared" si="55"/>
        <v>6599229.5099999998</v>
      </c>
    </row>
    <row r="310" spans="1:8" ht="22.5" customHeight="1" x14ac:dyDescent="0.2">
      <c r="A310" s="27" t="s">
        <v>358</v>
      </c>
      <c r="B310" s="73" t="s">
        <v>923</v>
      </c>
      <c r="C310" s="74" t="s">
        <v>918</v>
      </c>
      <c r="D310" s="62" t="s">
        <v>603</v>
      </c>
      <c r="E310" s="63" t="s">
        <v>929</v>
      </c>
      <c r="F310" s="67">
        <v>10959929.15</v>
      </c>
      <c r="G310" s="68">
        <v>5893344.0099999998</v>
      </c>
      <c r="H310" s="82">
        <f t="shared" si="55"/>
        <v>5066585.1400000006</v>
      </c>
    </row>
    <row r="311" spans="1:8" ht="46.5" customHeight="1" x14ac:dyDescent="0.2">
      <c r="A311" s="27" t="s">
        <v>360</v>
      </c>
      <c r="B311" s="73" t="s">
        <v>923</v>
      </c>
      <c r="C311" s="74" t="s">
        <v>918</v>
      </c>
      <c r="D311" s="62" t="s">
        <v>603</v>
      </c>
      <c r="E311" s="63" t="s">
        <v>930</v>
      </c>
      <c r="F311" s="67">
        <v>3309898.6</v>
      </c>
      <c r="G311" s="68">
        <v>1777254.23</v>
      </c>
      <c r="H311" s="82">
        <f t="shared" si="55"/>
        <v>1532644.37</v>
      </c>
    </row>
    <row r="312" spans="1:8" ht="30.75" customHeight="1" x14ac:dyDescent="0.2">
      <c r="A312" s="27" t="s">
        <v>348</v>
      </c>
      <c r="B312" s="73" t="s">
        <v>923</v>
      </c>
      <c r="C312" s="74" t="s">
        <v>918</v>
      </c>
      <c r="D312" s="62" t="s">
        <v>603</v>
      </c>
      <c r="E312" s="63" t="s">
        <v>339</v>
      </c>
      <c r="F312" s="53">
        <f>F313</f>
        <v>328355</v>
      </c>
      <c r="G312" s="53">
        <f>G313</f>
        <v>134022.85</v>
      </c>
      <c r="H312" s="37">
        <f t="shared" si="55"/>
        <v>194332.15</v>
      </c>
    </row>
    <row r="313" spans="1:8" ht="30.75" customHeight="1" x14ac:dyDescent="0.2">
      <c r="A313" s="27" t="s">
        <v>459</v>
      </c>
      <c r="B313" s="73" t="s">
        <v>923</v>
      </c>
      <c r="C313" s="74" t="s">
        <v>918</v>
      </c>
      <c r="D313" s="62" t="s">
        <v>603</v>
      </c>
      <c r="E313" s="63" t="s">
        <v>460</v>
      </c>
      <c r="F313" s="53">
        <f>F314</f>
        <v>328355</v>
      </c>
      <c r="G313" s="53">
        <f>G314</f>
        <v>134022.85</v>
      </c>
      <c r="H313" s="37">
        <f t="shared" si="55"/>
        <v>194332.15</v>
      </c>
    </row>
    <row r="314" spans="1:8" ht="30.75" customHeight="1" x14ac:dyDescent="0.2">
      <c r="A314" s="27" t="s">
        <v>350</v>
      </c>
      <c r="B314" s="73" t="s">
        <v>923</v>
      </c>
      <c r="C314" s="74" t="s">
        <v>918</v>
      </c>
      <c r="D314" s="62" t="s">
        <v>603</v>
      </c>
      <c r="E314" s="63" t="s">
        <v>880</v>
      </c>
      <c r="F314" s="67">
        <v>328355</v>
      </c>
      <c r="G314" s="72">
        <v>134022.85</v>
      </c>
      <c r="H314" s="82">
        <f t="shared" si="55"/>
        <v>194332.15</v>
      </c>
    </row>
    <row r="315" spans="1:8" ht="19.5" customHeight="1" x14ac:dyDescent="0.2">
      <c r="A315" s="32" t="s">
        <v>605</v>
      </c>
      <c r="B315" s="73" t="s">
        <v>923</v>
      </c>
      <c r="C315" s="74" t="s">
        <v>918</v>
      </c>
      <c r="D315" s="71" t="s">
        <v>606</v>
      </c>
      <c r="E315" s="70" t="s">
        <v>452</v>
      </c>
      <c r="F315" s="54">
        <f t="shared" ref="F315:G318" si="62">F316</f>
        <v>2289095</v>
      </c>
      <c r="G315" s="54">
        <f t="shared" si="62"/>
        <v>1423830.68</v>
      </c>
      <c r="H315" s="36">
        <f t="shared" si="55"/>
        <v>865264.32000000007</v>
      </c>
    </row>
    <row r="316" spans="1:8" ht="19.5" customHeight="1" x14ac:dyDescent="0.2">
      <c r="A316" s="27" t="s">
        <v>607</v>
      </c>
      <c r="B316" s="73" t="s">
        <v>923</v>
      </c>
      <c r="C316" s="74" t="s">
        <v>918</v>
      </c>
      <c r="D316" s="62" t="s">
        <v>608</v>
      </c>
      <c r="E316" s="63" t="s">
        <v>452</v>
      </c>
      <c r="F316" s="53">
        <f t="shared" si="62"/>
        <v>2289095</v>
      </c>
      <c r="G316" s="53">
        <f t="shared" si="62"/>
        <v>1423830.68</v>
      </c>
      <c r="H316" s="37">
        <f t="shared" si="55"/>
        <v>865264.32000000007</v>
      </c>
    </row>
    <row r="317" spans="1:8" ht="32.25" customHeight="1" x14ac:dyDescent="0.2">
      <c r="A317" s="30" t="s">
        <v>373</v>
      </c>
      <c r="B317" s="73" t="s">
        <v>923</v>
      </c>
      <c r="C317" s="74" t="s">
        <v>918</v>
      </c>
      <c r="D317" s="62" t="s">
        <v>608</v>
      </c>
      <c r="E317" s="63" t="s">
        <v>470</v>
      </c>
      <c r="F317" s="53">
        <f t="shared" si="62"/>
        <v>2289095</v>
      </c>
      <c r="G317" s="53">
        <f t="shared" si="62"/>
        <v>1423830.68</v>
      </c>
      <c r="H317" s="37">
        <f t="shared" si="55"/>
        <v>865264.32000000007</v>
      </c>
    </row>
    <row r="318" spans="1:8" ht="20.25" customHeight="1" x14ac:dyDescent="0.2">
      <c r="A318" s="30" t="s">
        <v>406</v>
      </c>
      <c r="B318" s="73" t="s">
        <v>923</v>
      </c>
      <c r="C318" s="74" t="s">
        <v>918</v>
      </c>
      <c r="D318" s="62" t="s">
        <v>608</v>
      </c>
      <c r="E318" s="63" t="s">
        <v>432</v>
      </c>
      <c r="F318" s="53">
        <f t="shared" si="62"/>
        <v>2289095</v>
      </c>
      <c r="G318" s="53">
        <f t="shared" si="62"/>
        <v>1423830.68</v>
      </c>
      <c r="H318" s="37">
        <f t="shared" si="55"/>
        <v>865264.32000000007</v>
      </c>
    </row>
    <row r="319" spans="1:8" ht="20.25" customHeight="1" x14ac:dyDescent="0.2">
      <c r="A319" s="30" t="s">
        <v>407</v>
      </c>
      <c r="B319" s="73" t="s">
        <v>923</v>
      </c>
      <c r="C319" s="74" t="s">
        <v>918</v>
      </c>
      <c r="D319" s="62" t="s">
        <v>608</v>
      </c>
      <c r="E319" s="63" t="s">
        <v>931</v>
      </c>
      <c r="F319" s="67">
        <v>2289095</v>
      </c>
      <c r="G319" s="72">
        <v>1423830.68</v>
      </c>
      <c r="H319" s="82">
        <f t="shared" si="55"/>
        <v>865264.32000000007</v>
      </c>
    </row>
    <row r="320" spans="1:8" ht="33.75" customHeight="1" outlineLevel="5" x14ac:dyDescent="0.2">
      <c r="A320" s="108" t="s">
        <v>609</v>
      </c>
      <c r="B320" s="106" t="s">
        <v>452</v>
      </c>
      <c r="C320" s="107" t="s">
        <v>869</v>
      </c>
      <c r="D320" s="75" t="s">
        <v>610</v>
      </c>
      <c r="E320" s="76" t="s">
        <v>452</v>
      </c>
      <c r="F320" s="81">
        <f>F321+F335</f>
        <v>586379804.91999996</v>
      </c>
      <c r="G320" s="81">
        <f>G321+G335</f>
        <v>272000619.05000001</v>
      </c>
      <c r="H320" s="35">
        <f t="shared" si="55"/>
        <v>314379185.86999995</v>
      </c>
    </row>
    <row r="321" spans="1:8" ht="33.75" customHeight="1" outlineLevel="5" x14ac:dyDescent="0.2">
      <c r="A321" s="27" t="s">
        <v>870</v>
      </c>
      <c r="B321" s="73" t="s">
        <v>871</v>
      </c>
      <c r="C321" s="74" t="s">
        <v>869</v>
      </c>
      <c r="D321" s="77" t="s">
        <v>610</v>
      </c>
      <c r="E321" s="78" t="s">
        <v>452</v>
      </c>
      <c r="F321" s="55">
        <f t="shared" ref="F321:G323" si="63">F322</f>
        <v>5386260</v>
      </c>
      <c r="G321" s="55">
        <f t="shared" si="63"/>
        <v>2214909.2000000002</v>
      </c>
      <c r="H321" s="37">
        <f t="shared" si="55"/>
        <v>3171350.8</v>
      </c>
    </row>
    <row r="322" spans="1:8" ht="33.75" customHeight="1" outlineLevel="5" x14ac:dyDescent="0.2">
      <c r="A322" s="27" t="s">
        <v>391</v>
      </c>
      <c r="B322" s="73" t="s">
        <v>871</v>
      </c>
      <c r="C322" s="74" t="s">
        <v>892</v>
      </c>
      <c r="D322" s="77" t="s">
        <v>610</v>
      </c>
      <c r="E322" s="78" t="s">
        <v>452</v>
      </c>
      <c r="F322" s="55">
        <f t="shared" si="63"/>
        <v>5386260</v>
      </c>
      <c r="G322" s="55">
        <f t="shared" si="63"/>
        <v>2214909.2000000002</v>
      </c>
      <c r="H322" s="37">
        <f t="shared" si="55"/>
        <v>3171350.8</v>
      </c>
    </row>
    <row r="323" spans="1:8" ht="25.5" customHeight="1" outlineLevel="5" x14ac:dyDescent="0.2">
      <c r="A323" s="27" t="s">
        <v>399</v>
      </c>
      <c r="B323" s="73" t="s">
        <v>871</v>
      </c>
      <c r="C323" s="74" t="s">
        <v>932</v>
      </c>
      <c r="D323" s="77" t="s">
        <v>610</v>
      </c>
      <c r="E323" s="78" t="s">
        <v>452</v>
      </c>
      <c r="F323" s="55">
        <f t="shared" si="63"/>
        <v>5386260</v>
      </c>
      <c r="G323" s="55">
        <f t="shared" si="63"/>
        <v>2214909.2000000002</v>
      </c>
      <c r="H323" s="37">
        <f t="shared" si="55"/>
        <v>3171350.8</v>
      </c>
    </row>
    <row r="324" spans="1:8" ht="35.25" customHeight="1" x14ac:dyDescent="0.2">
      <c r="A324" s="27" t="s">
        <v>696</v>
      </c>
      <c r="B324" s="73" t="s">
        <v>871</v>
      </c>
      <c r="C324" s="74" t="s">
        <v>932</v>
      </c>
      <c r="D324" s="62" t="s">
        <v>697</v>
      </c>
      <c r="E324" s="63" t="s">
        <v>452</v>
      </c>
      <c r="F324" s="53">
        <f>F325+F331</f>
        <v>5386260</v>
      </c>
      <c r="G324" s="53">
        <f>G325+G331</f>
        <v>2214909.2000000002</v>
      </c>
      <c r="H324" s="37">
        <f t="shared" si="55"/>
        <v>3171350.8</v>
      </c>
    </row>
    <row r="325" spans="1:8" ht="42.75" customHeight="1" x14ac:dyDescent="0.2">
      <c r="A325" s="27" t="s">
        <v>698</v>
      </c>
      <c r="B325" s="73" t="s">
        <v>871</v>
      </c>
      <c r="C325" s="74" t="s">
        <v>932</v>
      </c>
      <c r="D325" s="62" t="s">
        <v>699</v>
      </c>
      <c r="E325" s="63" t="s">
        <v>452</v>
      </c>
      <c r="F325" s="53">
        <f>F326</f>
        <v>5356260</v>
      </c>
      <c r="G325" s="53">
        <f>G326</f>
        <v>2204909.2000000002</v>
      </c>
      <c r="H325" s="37">
        <f t="shared" si="55"/>
        <v>3151350.8</v>
      </c>
    </row>
    <row r="326" spans="1:8" ht="58.5" customHeight="1" x14ac:dyDescent="0.2">
      <c r="A326" s="27" t="s">
        <v>341</v>
      </c>
      <c r="B326" s="73" t="s">
        <v>871</v>
      </c>
      <c r="C326" s="74" t="s">
        <v>932</v>
      </c>
      <c r="D326" s="62" t="s">
        <v>699</v>
      </c>
      <c r="E326" s="63" t="s">
        <v>467</v>
      </c>
      <c r="F326" s="53">
        <f>F327</f>
        <v>5356260</v>
      </c>
      <c r="G326" s="53">
        <f>G327</f>
        <v>2204909.2000000002</v>
      </c>
      <c r="H326" s="37">
        <f t="shared" si="55"/>
        <v>3151350.8</v>
      </c>
    </row>
    <row r="327" spans="1:8" ht="35.25" customHeight="1" x14ac:dyDescent="0.2">
      <c r="A327" s="27" t="s">
        <v>468</v>
      </c>
      <c r="B327" s="73" t="s">
        <v>871</v>
      </c>
      <c r="C327" s="74" t="s">
        <v>932</v>
      </c>
      <c r="D327" s="62" t="s">
        <v>699</v>
      </c>
      <c r="E327" s="63" t="s">
        <v>469</v>
      </c>
      <c r="F327" s="53">
        <f>F328+F329+F330</f>
        <v>5356260</v>
      </c>
      <c r="G327" s="53">
        <f>G328+G329+G330</f>
        <v>2204909.2000000002</v>
      </c>
      <c r="H327" s="37">
        <f t="shared" si="55"/>
        <v>3151350.8</v>
      </c>
    </row>
    <row r="328" spans="1:8" ht="35.25" customHeight="1" x14ac:dyDescent="0.2">
      <c r="A328" s="27" t="s">
        <v>343</v>
      </c>
      <c r="B328" s="73" t="s">
        <v>871</v>
      </c>
      <c r="C328" s="74" t="s">
        <v>932</v>
      </c>
      <c r="D328" s="62" t="s">
        <v>699</v>
      </c>
      <c r="E328" s="63" t="s">
        <v>920</v>
      </c>
      <c r="F328" s="67">
        <v>4110030</v>
      </c>
      <c r="G328" s="68">
        <v>1692077.83</v>
      </c>
      <c r="H328" s="82">
        <f t="shared" si="55"/>
        <v>2417952.17</v>
      </c>
    </row>
    <row r="329" spans="1:8" ht="35.25" customHeight="1" x14ac:dyDescent="0.2">
      <c r="A329" s="27" t="s">
        <v>361</v>
      </c>
      <c r="B329" s="73" t="s">
        <v>871</v>
      </c>
      <c r="C329" s="74" t="s">
        <v>932</v>
      </c>
      <c r="D329" s="62" t="s">
        <v>699</v>
      </c>
      <c r="E329" s="63" t="s">
        <v>933</v>
      </c>
      <c r="F329" s="67">
        <v>5000</v>
      </c>
      <c r="G329" s="68">
        <v>4000</v>
      </c>
      <c r="H329" s="82">
        <f t="shared" si="55"/>
        <v>1000</v>
      </c>
    </row>
    <row r="330" spans="1:8" ht="47.25" customHeight="1" x14ac:dyDescent="0.2">
      <c r="A330" s="27" t="s">
        <v>344</v>
      </c>
      <c r="B330" s="73" t="s">
        <v>871</v>
      </c>
      <c r="C330" s="74" t="s">
        <v>932</v>
      </c>
      <c r="D330" s="62" t="s">
        <v>699</v>
      </c>
      <c r="E330" s="63" t="s">
        <v>921</v>
      </c>
      <c r="F330" s="67">
        <v>1241230</v>
      </c>
      <c r="G330" s="68">
        <v>508831.37</v>
      </c>
      <c r="H330" s="82">
        <f t="shared" si="55"/>
        <v>732398.63</v>
      </c>
    </row>
    <row r="331" spans="1:8" ht="34.5" customHeight="1" outlineLevel="5" x14ac:dyDescent="0.2">
      <c r="A331" s="27" t="s">
        <v>704</v>
      </c>
      <c r="B331" s="73" t="s">
        <v>871</v>
      </c>
      <c r="C331" s="74" t="s">
        <v>932</v>
      </c>
      <c r="D331" s="62" t="s">
        <v>705</v>
      </c>
      <c r="E331" s="63" t="s">
        <v>452</v>
      </c>
      <c r="F331" s="53">
        <f t="shared" ref="F331:G333" si="64">F332</f>
        <v>30000</v>
      </c>
      <c r="G331" s="53">
        <f t="shared" si="64"/>
        <v>10000</v>
      </c>
      <c r="H331" s="37">
        <f t="shared" si="55"/>
        <v>20000</v>
      </c>
    </row>
    <row r="332" spans="1:8" ht="30" customHeight="1" outlineLevel="5" x14ac:dyDescent="0.2">
      <c r="A332" s="27" t="s">
        <v>400</v>
      </c>
      <c r="B332" s="73" t="s">
        <v>871</v>
      </c>
      <c r="C332" s="74" t="s">
        <v>932</v>
      </c>
      <c r="D332" s="62" t="s">
        <v>705</v>
      </c>
      <c r="E332" s="63" t="s">
        <v>668</v>
      </c>
      <c r="F332" s="53">
        <f t="shared" si="64"/>
        <v>30000</v>
      </c>
      <c r="G332" s="53">
        <f t="shared" si="64"/>
        <v>10000</v>
      </c>
      <c r="H332" s="37">
        <f t="shared" si="55"/>
        <v>20000</v>
      </c>
    </row>
    <row r="333" spans="1:8" ht="30" customHeight="1" outlineLevel="5" x14ac:dyDescent="0.2">
      <c r="A333" s="27" t="s">
        <v>403</v>
      </c>
      <c r="B333" s="73" t="s">
        <v>871</v>
      </c>
      <c r="C333" s="74" t="s">
        <v>932</v>
      </c>
      <c r="D333" s="62" t="s">
        <v>705</v>
      </c>
      <c r="E333" s="63" t="s">
        <v>706</v>
      </c>
      <c r="F333" s="53">
        <f t="shared" si="64"/>
        <v>30000</v>
      </c>
      <c r="G333" s="53">
        <f t="shared" si="64"/>
        <v>10000</v>
      </c>
      <c r="H333" s="37">
        <f t="shared" si="55"/>
        <v>20000</v>
      </c>
    </row>
    <row r="334" spans="1:8" ht="30" customHeight="1" outlineLevel="5" x14ac:dyDescent="0.2">
      <c r="A334" s="27" t="s">
        <v>403</v>
      </c>
      <c r="B334" s="73" t="s">
        <v>871</v>
      </c>
      <c r="C334" s="74" t="s">
        <v>932</v>
      </c>
      <c r="D334" s="62" t="s">
        <v>705</v>
      </c>
      <c r="E334" s="63" t="s">
        <v>706</v>
      </c>
      <c r="F334" s="67">
        <v>30000</v>
      </c>
      <c r="G334" s="72">
        <v>10000</v>
      </c>
      <c r="H334" s="82">
        <f t="shared" si="55"/>
        <v>20000</v>
      </c>
    </row>
    <row r="335" spans="1:8" ht="48.75" customHeight="1" outlineLevel="5" x14ac:dyDescent="0.2">
      <c r="A335" s="27" t="s">
        <v>884</v>
      </c>
      <c r="B335" s="73" t="s">
        <v>875</v>
      </c>
      <c r="C335" s="74" t="s">
        <v>869</v>
      </c>
      <c r="D335" s="62" t="s">
        <v>610</v>
      </c>
      <c r="E335" s="63" t="s">
        <v>452</v>
      </c>
      <c r="F335" s="53">
        <f>F336+F344+F489</f>
        <v>580993544.91999996</v>
      </c>
      <c r="G335" s="53">
        <f>G336+G344+G489</f>
        <v>269785709.85000002</v>
      </c>
      <c r="H335" s="37">
        <f t="shared" si="55"/>
        <v>311207835.06999993</v>
      </c>
    </row>
    <row r="336" spans="1:8" ht="30" customHeight="1" outlineLevel="5" x14ac:dyDescent="0.2">
      <c r="A336" s="27" t="s">
        <v>371</v>
      </c>
      <c r="B336" s="73" t="s">
        <v>875</v>
      </c>
      <c r="C336" s="74" t="s">
        <v>872</v>
      </c>
      <c r="D336" s="62" t="s">
        <v>610</v>
      </c>
      <c r="E336" s="63" t="s">
        <v>452</v>
      </c>
      <c r="F336" s="53">
        <f t="shared" ref="F336:G338" si="65">F337</f>
        <v>1300000</v>
      </c>
      <c r="G336" s="53">
        <f t="shared" si="65"/>
        <v>774924.43</v>
      </c>
      <c r="H336" s="37">
        <f t="shared" si="55"/>
        <v>525075.56999999995</v>
      </c>
    </row>
    <row r="337" spans="1:8" ht="25.5" customHeight="1" outlineLevel="5" x14ac:dyDescent="0.2">
      <c r="A337" s="27" t="s">
        <v>372</v>
      </c>
      <c r="B337" s="73" t="s">
        <v>875</v>
      </c>
      <c r="C337" s="74" t="s">
        <v>934</v>
      </c>
      <c r="D337" s="62" t="s">
        <v>610</v>
      </c>
      <c r="E337" s="63" t="s">
        <v>452</v>
      </c>
      <c r="F337" s="53">
        <f t="shared" si="65"/>
        <v>1300000</v>
      </c>
      <c r="G337" s="53">
        <f t="shared" si="65"/>
        <v>774924.43</v>
      </c>
      <c r="H337" s="37">
        <f t="shared" si="55"/>
        <v>525075.56999999995</v>
      </c>
    </row>
    <row r="338" spans="1:8" ht="46.5" customHeight="1" x14ac:dyDescent="0.2">
      <c r="A338" s="27" t="s">
        <v>670</v>
      </c>
      <c r="B338" s="73" t="s">
        <v>875</v>
      </c>
      <c r="C338" s="74" t="s">
        <v>934</v>
      </c>
      <c r="D338" s="62" t="s">
        <v>671</v>
      </c>
      <c r="E338" s="63" t="s">
        <v>452</v>
      </c>
      <c r="F338" s="53">
        <f t="shared" si="65"/>
        <v>1300000</v>
      </c>
      <c r="G338" s="53">
        <f t="shared" si="65"/>
        <v>774924.43</v>
      </c>
      <c r="H338" s="37">
        <f t="shared" si="55"/>
        <v>525075.56999999995</v>
      </c>
    </row>
    <row r="339" spans="1:8" ht="33.75" customHeight="1" x14ac:dyDescent="0.2">
      <c r="A339" s="39" t="s">
        <v>677</v>
      </c>
      <c r="B339" s="73" t="s">
        <v>875</v>
      </c>
      <c r="C339" s="74" t="s">
        <v>934</v>
      </c>
      <c r="D339" s="71" t="s">
        <v>678</v>
      </c>
      <c r="E339" s="70" t="s">
        <v>452</v>
      </c>
      <c r="F339" s="54">
        <f>F340</f>
        <v>1300000</v>
      </c>
      <c r="G339" s="54">
        <f>G340</f>
        <v>774924.43</v>
      </c>
      <c r="H339" s="36">
        <f t="shared" si="55"/>
        <v>525075.56999999995</v>
      </c>
    </row>
    <row r="340" spans="1:8" ht="60.75" customHeight="1" x14ac:dyDescent="0.2">
      <c r="A340" s="27" t="s">
        <v>682</v>
      </c>
      <c r="B340" s="73" t="s">
        <v>875</v>
      </c>
      <c r="C340" s="74" t="s">
        <v>934</v>
      </c>
      <c r="D340" s="62" t="s">
        <v>683</v>
      </c>
      <c r="E340" s="63" t="s">
        <v>452</v>
      </c>
      <c r="F340" s="53">
        <f t="shared" ref="F340:G342" si="66">F341</f>
        <v>1300000</v>
      </c>
      <c r="G340" s="53">
        <f t="shared" si="66"/>
        <v>774924.43</v>
      </c>
      <c r="H340" s="37">
        <f t="shared" si="55"/>
        <v>525075.56999999995</v>
      </c>
    </row>
    <row r="341" spans="1:8" ht="40.5" customHeight="1" x14ac:dyDescent="0.2">
      <c r="A341" s="27" t="s">
        <v>373</v>
      </c>
      <c r="B341" s="73" t="s">
        <v>875</v>
      </c>
      <c r="C341" s="74" t="s">
        <v>934</v>
      </c>
      <c r="D341" s="62" t="s">
        <v>683</v>
      </c>
      <c r="E341" s="63" t="s">
        <v>470</v>
      </c>
      <c r="F341" s="53">
        <f t="shared" si="66"/>
        <v>1300000</v>
      </c>
      <c r="G341" s="53">
        <f t="shared" si="66"/>
        <v>774924.43</v>
      </c>
      <c r="H341" s="37">
        <f t="shared" si="55"/>
        <v>525075.56999999995</v>
      </c>
    </row>
    <row r="342" spans="1:8" ht="22.5" customHeight="1" x14ac:dyDescent="0.2">
      <c r="A342" s="27" t="s">
        <v>374</v>
      </c>
      <c r="B342" s="73" t="s">
        <v>875</v>
      </c>
      <c r="C342" s="74" t="s">
        <v>934</v>
      </c>
      <c r="D342" s="62" t="s">
        <v>683</v>
      </c>
      <c r="E342" s="63" t="s">
        <v>471</v>
      </c>
      <c r="F342" s="53">
        <f t="shared" si="66"/>
        <v>1300000</v>
      </c>
      <c r="G342" s="53">
        <f t="shared" si="66"/>
        <v>774924.43</v>
      </c>
      <c r="H342" s="37">
        <f t="shared" si="55"/>
        <v>525075.56999999995</v>
      </c>
    </row>
    <row r="343" spans="1:8" ht="22.5" customHeight="1" x14ac:dyDescent="0.2">
      <c r="A343" s="27" t="s">
        <v>375</v>
      </c>
      <c r="B343" s="73" t="s">
        <v>875</v>
      </c>
      <c r="C343" s="74" t="s">
        <v>934</v>
      </c>
      <c r="D343" s="62" t="s">
        <v>683</v>
      </c>
      <c r="E343" s="63" t="s">
        <v>885</v>
      </c>
      <c r="F343" s="67">
        <v>1300000</v>
      </c>
      <c r="G343" s="72">
        <v>774924.43</v>
      </c>
      <c r="H343" s="82">
        <f t="shared" ref="H343:H406" si="67">F343-G343</f>
        <v>525075.56999999995</v>
      </c>
    </row>
    <row r="344" spans="1:8" ht="22.5" customHeight="1" x14ac:dyDescent="0.2">
      <c r="A344" s="27" t="s">
        <v>391</v>
      </c>
      <c r="B344" s="73" t="s">
        <v>875</v>
      </c>
      <c r="C344" s="74" t="s">
        <v>892</v>
      </c>
      <c r="D344" s="62" t="s">
        <v>610</v>
      </c>
      <c r="E344" s="63" t="s">
        <v>452</v>
      </c>
      <c r="F344" s="53">
        <f>F345+F373+F430+F452</f>
        <v>573802524.91999996</v>
      </c>
      <c r="G344" s="53">
        <f>G345+G373+G430+G452</f>
        <v>267319260.81999999</v>
      </c>
      <c r="H344" s="37">
        <f t="shared" si="67"/>
        <v>306483264.09999996</v>
      </c>
    </row>
    <row r="345" spans="1:8" ht="22.5" customHeight="1" x14ac:dyDescent="0.2">
      <c r="A345" s="27" t="s">
        <v>392</v>
      </c>
      <c r="B345" s="73" t="s">
        <v>875</v>
      </c>
      <c r="C345" s="74" t="s">
        <v>935</v>
      </c>
      <c r="D345" s="62" t="s">
        <v>610</v>
      </c>
      <c r="E345" s="63" t="s">
        <v>452</v>
      </c>
      <c r="F345" s="53">
        <f>F346</f>
        <v>128209302.78999999</v>
      </c>
      <c r="G345" s="53">
        <f>G346</f>
        <v>54532215.240000002</v>
      </c>
      <c r="H345" s="37">
        <f t="shared" si="67"/>
        <v>73677087.549999982</v>
      </c>
    </row>
    <row r="346" spans="1:8" ht="25.5" x14ac:dyDescent="0.2">
      <c r="A346" s="27" t="s">
        <v>611</v>
      </c>
      <c r="B346" s="73" t="s">
        <v>875</v>
      </c>
      <c r="C346" s="74" t="s">
        <v>935</v>
      </c>
      <c r="D346" s="62" t="s">
        <v>612</v>
      </c>
      <c r="E346" s="63" t="s">
        <v>452</v>
      </c>
      <c r="F346" s="53">
        <f>F347+F358+F363+F368</f>
        <v>128209302.78999999</v>
      </c>
      <c r="G346" s="53">
        <f>G347+G358+G363+G368</f>
        <v>54532215.240000002</v>
      </c>
      <c r="H346" s="37">
        <f t="shared" si="67"/>
        <v>73677087.549999982</v>
      </c>
    </row>
    <row r="347" spans="1:8" ht="33" customHeight="1" x14ac:dyDescent="0.2">
      <c r="A347" s="39" t="s">
        <v>613</v>
      </c>
      <c r="B347" s="73" t="s">
        <v>875</v>
      </c>
      <c r="C347" s="74" t="s">
        <v>935</v>
      </c>
      <c r="D347" s="71" t="s">
        <v>614</v>
      </c>
      <c r="E347" s="70" t="s">
        <v>452</v>
      </c>
      <c r="F347" s="54">
        <f>F348+F353</f>
        <v>120201445.84999999</v>
      </c>
      <c r="G347" s="54">
        <f>G348+G353</f>
        <v>51395855.109999999</v>
      </c>
      <c r="H347" s="36">
        <f t="shared" si="67"/>
        <v>68805590.739999995</v>
      </c>
    </row>
    <row r="348" spans="1:8" s="51" customFormat="1" ht="31.5" customHeight="1" x14ac:dyDescent="0.2">
      <c r="A348" s="27" t="s">
        <v>615</v>
      </c>
      <c r="B348" s="73" t="s">
        <v>875</v>
      </c>
      <c r="C348" s="74" t="s">
        <v>935</v>
      </c>
      <c r="D348" s="62" t="s">
        <v>616</v>
      </c>
      <c r="E348" s="109" t="s">
        <v>452</v>
      </c>
      <c r="F348" s="53">
        <f>F349</f>
        <v>55154606.850000001</v>
      </c>
      <c r="G348" s="53">
        <f>G349</f>
        <v>23946185.859999999</v>
      </c>
      <c r="H348" s="37">
        <f t="shared" si="67"/>
        <v>31208420.990000002</v>
      </c>
    </row>
    <row r="349" spans="1:8" ht="31.5" customHeight="1" x14ac:dyDescent="0.2">
      <c r="A349" s="27" t="s">
        <v>373</v>
      </c>
      <c r="B349" s="73" t="s">
        <v>875</v>
      </c>
      <c r="C349" s="74" t="s">
        <v>935</v>
      </c>
      <c r="D349" s="62" t="s">
        <v>616</v>
      </c>
      <c r="E349" s="63" t="s">
        <v>470</v>
      </c>
      <c r="F349" s="53">
        <f>F350</f>
        <v>55154606.850000001</v>
      </c>
      <c r="G349" s="53">
        <f>G350</f>
        <v>23946185.859999999</v>
      </c>
      <c r="H349" s="37">
        <f t="shared" si="67"/>
        <v>31208420.990000002</v>
      </c>
    </row>
    <row r="350" spans="1:8" ht="23.25" customHeight="1" x14ac:dyDescent="0.2">
      <c r="A350" s="27" t="s">
        <v>374</v>
      </c>
      <c r="B350" s="73" t="s">
        <v>875</v>
      </c>
      <c r="C350" s="74" t="s">
        <v>935</v>
      </c>
      <c r="D350" s="62" t="s">
        <v>616</v>
      </c>
      <c r="E350" s="109" t="s">
        <v>471</v>
      </c>
      <c r="F350" s="53">
        <f>F351+F352</f>
        <v>55154606.850000001</v>
      </c>
      <c r="G350" s="53">
        <f>G351+G352</f>
        <v>23946185.859999999</v>
      </c>
      <c r="H350" s="37">
        <f t="shared" si="67"/>
        <v>31208420.990000002</v>
      </c>
    </row>
    <row r="351" spans="1:8" ht="59.25" customHeight="1" x14ac:dyDescent="0.2">
      <c r="A351" s="27" t="s">
        <v>393</v>
      </c>
      <c r="B351" s="73" t="s">
        <v>875</v>
      </c>
      <c r="C351" s="74" t="s">
        <v>935</v>
      </c>
      <c r="D351" s="62" t="s">
        <v>616</v>
      </c>
      <c r="E351" s="109" t="s">
        <v>916</v>
      </c>
      <c r="F351" s="67">
        <v>54777203</v>
      </c>
      <c r="G351" s="68">
        <v>23863233.32</v>
      </c>
      <c r="H351" s="82">
        <f t="shared" si="67"/>
        <v>30913969.68</v>
      </c>
    </row>
    <row r="352" spans="1:8" ht="23.25" customHeight="1" x14ac:dyDescent="0.2">
      <c r="A352" s="27" t="s">
        <v>375</v>
      </c>
      <c r="B352" s="73" t="s">
        <v>875</v>
      </c>
      <c r="C352" s="74" t="s">
        <v>935</v>
      </c>
      <c r="D352" s="62" t="s">
        <v>616</v>
      </c>
      <c r="E352" s="109" t="s">
        <v>885</v>
      </c>
      <c r="F352" s="67">
        <v>377403.85</v>
      </c>
      <c r="G352" s="68">
        <v>82952.539999999994</v>
      </c>
      <c r="H352" s="82">
        <f t="shared" si="67"/>
        <v>294451.31</v>
      </c>
    </row>
    <row r="353" spans="1:8" s="51" customFormat="1" ht="57.75" customHeight="1" x14ac:dyDescent="0.2">
      <c r="A353" s="30" t="s">
        <v>617</v>
      </c>
      <c r="B353" s="73" t="s">
        <v>875</v>
      </c>
      <c r="C353" s="74" t="s">
        <v>935</v>
      </c>
      <c r="D353" s="62" t="s">
        <v>618</v>
      </c>
      <c r="E353" s="63" t="s">
        <v>452</v>
      </c>
      <c r="F353" s="53">
        <f>F354</f>
        <v>65046839</v>
      </c>
      <c r="G353" s="53">
        <f>G354</f>
        <v>27449669.25</v>
      </c>
      <c r="H353" s="37">
        <f t="shared" si="67"/>
        <v>37597169.75</v>
      </c>
    </row>
    <row r="354" spans="1:8" ht="28.5" customHeight="1" x14ac:dyDescent="0.2">
      <c r="A354" s="27" t="s">
        <v>373</v>
      </c>
      <c r="B354" s="73" t="s">
        <v>875</v>
      </c>
      <c r="C354" s="74" t="s">
        <v>935</v>
      </c>
      <c r="D354" s="62" t="s">
        <v>618</v>
      </c>
      <c r="E354" s="63" t="s">
        <v>470</v>
      </c>
      <c r="F354" s="53">
        <f>F355</f>
        <v>65046839</v>
      </c>
      <c r="G354" s="53">
        <f>G355</f>
        <v>27449669.25</v>
      </c>
      <c r="H354" s="37">
        <f t="shared" si="67"/>
        <v>37597169.75</v>
      </c>
    </row>
    <row r="355" spans="1:8" ht="22.5" customHeight="1" x14ac:dyDescent="0.2">
      <c r="A355" s="27" t="s">
        <v>374</v>
      </c>
      <c r="B355" s="73" t="s">
        <v>875</v>
      </c>
      <c r="C355" s="74" t="s">
        <v>935</v>
      </c>
      <c r="D355" s="62" t="s">
        <v>618</v>
      </c>
      <c r="E355" s="109" t="s">
        <v>471</v>
      </c>
      <c r="F355" s="53">
        <f>F356+F357</f>
        <v>65046839</v>
      </c>
      <c r="G355" s="53">
        <f>G356+G357</f>
        <v>27449669.25</v>
      </c>
      <c r="H355" s="37">
        <f t="shared" si="67"/>
        <v>37597169.75</v>
      </c>
    </row>
    <row r="356" spans="1:8" ht="57" customHeight="1" x14ac:dyDescent="0.2">
      <c r="A356" s="27" t="s">
        <v>393</v>
      </c>
      <c r="B356" s="73" t="s">
        <v>875</v>
      </c>
      <c r="C356" s="74" t="s">
        <v>935</v>
      </c>
      <c r="D356" s="62" t="s">
        <v>618</v>
      </c>
      <c r="E356" s="109" t="s">
        <v>916</v>
      </c>
      <c r="F356" s="67">
        <v>63468172</v>
      </c>
      <c r="G356" s="68">
        <v>27221169.25</v>
      </c>
      <c r="H356" s="82">
        <f t="shared" si="67"/>
        <v>36247002.75</v>
      </c>
    </row>
    <row r="357" spans="1:8" ht="22.5" customHeight="1" x14ac:dyDescent="0.2">
      <c r="A357" s="27" t="s">
        <v>375</v>
      </c>
      <c r="B357" s="73" t="s">
        <v>875</v>
      </c>
      <c r="C357" s="74" t="s">
        <v>935</v>
      </c>
      <c r="D357" s="62" t="s">
        <v>618</v>
      </c>
      <c r="E357" s="109" t="s">
        <v>885</v>
      </c>
      <c r="F357" s="67">
        <v>1578667</v>
      </c>
      <c r="G357" s="68">
        <v>228500</v>
      </c>
      <c r="H357" s="82">
        <f t="shared" si="67"/>
        <v>1350167</v>
      </c>
    </row>
    <row r="358" spans="1:8" ht="42" customHeight="1" x14ac:dyDescent="0.2">
      <c r="A358" s="39" t="s">
        <v>619</v>
      </c>
      <c r="B358" s="73" t="s">
        <v>875</v>
      </c>
      <c r="C358" s="74" t="s">
        <v>935</v>
      </c>
      <c r="D358" s="71" t="s">
        <v>620</v>
      </c>
      <c r="E358" s="110" t="s">
        <v>452</v>
      </c>
      <c r="F358" s="54">
        <f t="shared" ref="F358:G361" si="68">F359</f>
        <v>3648740</v>
      </c>
      <c r="G358" s="54">
        <f t="shared" si="68"/>
        <v>1775599.42</v>
      </c>
      <c r="H358" s="36">
        <f t="shared" si="67"/>
        <v>1873140.58</v>
      </c>
    </row>
    <row r="359" spans="1:8" s="51" customFormat="1" ht="35.25" customHeight="1" outlineLevel="5" x14ac:dyDescent="0.2">
      <c r="A359" s="27" t="s">
        <v>621</v>
      </c>
      <c r="B359" s="73" t="s">
        <v>875</v>
      </c>
      <c r="C359" s="74" t="s">
        <v>935</v>
      </c>
      <c r="D359" s="62" t="s">
        <v>622</v>
      </c>
      <c r="E359" s="109" t="s">
        <v>452</v>
      </c>
      <c r="F359" s="53">
        <f t="shared" si="68"/>
        <v>3648740</v>
      </c>
      <c r="G359" s="53">
        <f t="shared" si="68"/>
        <v>1775599.42</v>
      </c>
      <c r="H359" s="37">
        <f t="shared" si="67"/>
        <v>1873140.58</v>
      </c>
    </row>
    <row r="360" spans="1:8" s="52" customFormat="1" ht="30" customHeight="1" outlineLevel="5" x14ac:dyDescent="0.2">
      <c r="A360" s="27" t="s">
        <v>373</v>
      </c>
      <c r="B360" s="73" t="s">
        <v>875</v>
      </c>
      <c r="C360" s="74" t="s">
        <v>935</v>
      </c>
      <c r="D360" s="62" t="s">
        <v>622</v>
      </c>
      <c r="E360" s="63" t="s">
        <v>470</v>
      </c>
      <c r="F360" s="53">
        <f t="shared" si="68"/>
        <v>3648740</v>
      </c>
      <c r="G360" s="53">
        <f t="shared" si="68"/>
        <v>1775599.42</v>
      </c>
      <c r="H360" s="37">
        <f t="shared" si="67"/>
        <v>1873140.58</v>
      </c>
    </row>
    <row r="361" spans="1:8" ht="22.5" customHeight="1" outlineLevel="5" x14ac:dyDescent="0.2">
      <c r="A361" s="27" t="s">
        <v>374</v>
      </c>
      <c r="B361" s="73" t="s">
        <v>875</v>
      </c>
      <c r="C361" s="74" t="s">
        <v>935</v>
      </c>
      <c r="D361" s="62" t="s">
        <v>622</v>
      </c>
      <c r="E361" s="109" t="s">
        <v>471</v>
      </c>
      <c r="F361" s="53">
        <f t="shared" si="68"/>
        <v>3648740</v>
      </c>
      <c r="G361" s="53">
        <f t="shared" si="68"/>
        <v>1775599.42</v>
      </c>
      <c r="H361" s="37">
        <f t="shared" si="67"/>
        <v>1873140.58</v>
      </c>
    </row>
    <row r="362" spans="1:8" ht="22.5" customHeight="1" outlineLevel="5" x14ac:dyDescent="0.2">
      <c r="A362" s="27" t="s">
        <v>375</v>
      </c>
      <c r="B362" s="73" t="s">
        <v>875</v>
      </c>
      <c r="C362" s="74" t="s">
        <v>935</v>
      </c>
      <c r="D362" s="62" t="s">
        <v>622</v>
      </c>
      <c r="E362" s="109" t="s">
        <v>885</v>
      </c>
      <c r="F362" s="67">
        <v>3648740</v>
      </c>
      <c r="G362" s="72">
        <v>1775599.42</v>
      </c>
      <c r="H362" s="82">
        <f t="shared" si="67"/>
        <v>1873140.58</v>
      </c>
    </row>
    <row r="363" spans="1:8" ht="42.75" customHeight="1" outlineLevel="5" x14ac:dyDescent="0.2">
      <c r="A363" s="39" t="s">
        <v>623</v>
      </c>
      <c r="B363" s="73" t="s">
        <v>875</v>
      </c>
      <c r="C363" s="74" t="s">
        <v>935</v>
      </c>
      <c r="D363" s="71" t="s">
        <v>624</v>
      </c>
      <c r="E363" s="110" t="s">
        <v>452</v>
      </c>
      <c r="F363" s="54">
        <f t="shared" ref="F363:G366" si="69">F364</f>
        <v>3613084.94</v>
      </c>
      <c r="G363" s="54">
        <f t="shared" si="69"/>
        <v>685628.6</v>
      </c>
      <c r="H363" s="36">
        <f t="shared" si="67"/>
        <v>2927456.34</v>
      </c>
    </row>
    <row r="364" spans="1:8" s="51" customFormat="1" ht="29.25" customHeight="1" outlineLevel="5" x14ac:dyDescent="0.2">
      <c r="A364" s="27" t="s">
        <v>625</v>
      </c>
      <c r="B364" s="73" t="s">
        <v>875</v>
      </c>
      <c r="C364" s="74" t="s">
        <v>935</v>
      </c>
      <c r="D364" s="62" t="s">
        <v>626</v>
      </c>
      <c r="E364" s="109" t="s">
        <v>452</v>
      </c>
      <c r="F364" s="53">
        <f t="shared" si="69"/>
        <v>3613084.94</v>
      </c>
      <c r="G364" s="53">
        <f t="shared" si="69"/>
        <v>685628.6</v>
      </c>
      <c r="H364" s="37">
        <f t="shared" si="67"/>
        <v>2927456.34</v>
      </c>
    </row>
    <row r="365" spans="1:8" ht="31.5" customHeight="1" outlineLevel="5" x14ac:dyDescent="0.2">
      <c r="A365" s="27" t="s">
        <v>373</v>
      </c>
      <c r="B365" s="73" t="s">
        <v>875</v>
      </c>
      <c r="C365" s="74" t="s">
        <v>935</v>
      </c>
      <c r="D365" s="62" t="s">
        <v>626</v>
      </c>
      <c r="E365" s="109" t="s">
        <v>470</v>
      </c>
      <c r="F365" s="53">
        <f t="shared" si="69"/>
        <v>3613084.94</v>
      </c>
      <c r="G365" s="53">
        <f t="shared" si="69"/>
        <v>685628.6</v>
      </c>
      <c r="H365" s="37">
        <f t="shared" si="67"/>
        <v>2927456.34</v>
      </c>
    </row>
    <row r="366" spans="1:8" ht="21" customHeight="1" outlineLevel="5" x14ac:dyDescent="0.2">
      <c r="A366" s="27" t="s">
        <v>374</v>
      </c>
      <c r="B366" s="73" t="s">
        <v>875</v>
      </c>
      <c r="C366" s="74" t="s">
        <v>935</v>
      </c>
      <c r="D366" s="62" t="s">
        <v>626</v>
      </c>
      <c r="E366" s="109" t="s">
        <v>471</v>
      </c>
      <c r="F366" s="53">
        <f t="shared" si="69"/>
        <v>3613084.94</v>
      </c>
      <c r="G366" s="53">
        <f t="shared" si="69"/>
        <v>685628.6</v>
      </c>
      <c r="H366" s="37">
        <f t="shared" si="67"/>
        <v>2927456.34</v>
      </c>
    </row>
    <row r="367" spans="1:8" ht="21" customHeight="1" outlineLevel="5" x14ac:dyDescent="0.2">
      <c r="A367" s="27" t="s">
        <v>375</v>
      </c>
      <c r="B367" s="73" t="s">
        <v>875</v>
      </c>
      <c r="C367" s="74" t="s">
        <v>935</v>
      </c>
      <c r="D367" s="62" t="s">
        <v>626</v>
      </c>
      <c r="E367" s="109" t="s">
        <v>885</v>
      </c>
      <c r="F367" s="67">
        <v>3613084.94</v>
      </c>
      <c r="G367" s="68">
        <v>685628.6</v>
      </c>
      <c r="H367" s="82">
        <f t="shared" si="67"/>
        <v>2927456.34</v>
      </c>
    </row>
    <row r="368" spans="1:8" ht="30.75" customHeight="1" outlineLevel="5" x14ac:dyDescent="0.2">
      <c r="A368" s="39" t="s">
        <v>627</v>
      </c>
      <c r="B368" s="73" t="s">
        <v>875</v>
      </c>
      <c r="C368" s="74" t="s">
        <v>935</v>
      </c>
      <c r="D368" s="71" t="s">
        <v>628</v>
      </c>
      <c r="E368" s="110" t="s">
        <v>452</v>
      </c>
      <c r="F368" s="54">
        <f t="shared" ref="F368:G371" si="70">F369</f>
        <v>746032</v>
      </c>
      <c r="G368" s="54">
        <f t="shared" si="70"/>
        <v>675132.11</v>
      </c>
      <c r="H368" s="36">
        <f t="shared" si="67"/>
        <v>70899.890000000014</v>
      </c>
    </row>
    <row r="369" spans="1:8" s="51" customFormat="1" ht="32.25" customHeight="1" outlineLevel="5" x14ac:dyDescent="0.2">
      <c r="A369" s="30" t="s">
        <v>629</v>
      </c>
      <c r="B369" s="73" t="s">
        <v>875</v>
      </c>
      <c r="C369" s="74" t="s">
        <v>935</v>
      </c>
      <c r="D369" s="62" t="s">
        <v>630</v>
      </c>
      <c r="E369" s="109" t="s">
        <v>452</v>
      </c>
      <c r="F369" s="53">
        <f t="shared" si="70"/>
        <v>746032</v>
      </c>
      <c r="G369" s="53">
        <f t="shared" si="70"/>
        <v>675132.11</v>
      </c>
      <c r="H369" s="37">
        <f t="shared" si="67"/>
        <v>70899.890000000014</v>
      </c>
    </row>
    <row r="370" spans="1:8" ht="29.25" customHeight="1" outlineLevel="5" x14ac:dyDescent="0.2">
      <c r="A370" s="30" t="s">
        <v>373</v>
      </c>
      <c r="B370" s="73" t="s">
        <v>875</v>
      </c>
      <c r="C370" s="74" t="s">
        <v>935</v>
      </c>
      <c r="D370" s="62" t="s">
        <v>630</v>
      </c>
      <c r="E370" s="109" t="s">
        <v>470</v>
      </c>
      <c r="F370" s="53">
        <f t="shared" si="70"/>
        <v>746032</v>
      </c>
      <c r="G370" s="53">
        <f t="shared" si="70"/>
        <v>675132.11</v>
      </c>
      <c r="H370" s="37">
        <f t="shared" si="67"/>
        <v>70899.890000000014</v>
      </c>
    </row>
    <row r="371" spans="1:8" ht="21" customHeight="1" outlineLevel="5" x14ac:dyDescent="0.2">
      <c r="A371" s="30" t="s">
        <v>374</v>
      </c>
      <c r="B371" s="73" t="s">
        <v>875</v>
      </c>
      <c r="C371" s="74" t="s">
        <v>935</v>
      </c>
      <c r="D371" s="62" t="s">
        <v>630</v>
      </c>
      <c r="E371" s="109" t="s">
        <v>471</v>
      </c>
      <c r="F371" s="53">
        <f t="shared" si="70"/>
        <v>746032</v>
      </c>
      <c r="G371" s="53">
        <f t="shared" si="70"/>
        <v>675132.11</v>
      </c>
      <c r="H371" s="37">
        <f t="shared" si="67"/>
        <v>70899.890000000014</v>
      </c>
    </row>
    <row r="372" spans="1:8" ht="21" customHeight="1" outlineLevel="5" x14ac:dyDescent="0.2">
      <c r="A372" s="27" t="s">
        <v>375</v>
      </c>
      <c r="B372" s="73" t="s">
        <v>875</v>
      </c>
      <c r="C372" s="74" t="s">
        <v>935</v>
      </c>
      <c r="D372" s="62" t="s">
        <v>630</v>
      </c>
      <c r="E372" s="109" t="s">
        <v>885</v>
      </c>
      <c r="F372" s="67">
        <v>746032</v>
      </c>
      <c r="G372" s="68">
        <v>675132.11</v>
      </c>
      <c r="H372" s="82">
        <f t="shared" si="67"/>
        <v>70899.890000000014</v>
      </c>
    </row>
    <row r="373" spans="1:8" ht="21" customHeight="1" outlineLevel="5" x14ac:dyDescent="0.2">
      <c r="A373" s="27" t="s">
        <v>394</v>
      </c>
      <c r="B373" s="73" t="s">
        <v>875</v>
      </c>
      <c r="C373" s="74" t="s">
        <v>936</v>
      </c>
      <c r="D373" s="62" t="s">
        <v>610</v>
      </c>
      <c r="E373" s="109" t="s">
        <v>452</v>
      </c>
      <c r="F373" s="53">
        <f>F374</f>
        <v>384471070.63</v>
      </c>
      <c r="G373" s="53">
        <f>G374</f>
        <v>186649106.44</v>
      </c>
      <c r="H373" s="37">
        <f t="shared" si="67"/>
        <v>197821964.19</v>
      </c>
    </row>
    <row r="374" spans="1:8" ht="22.5" customHeight="1" outlineLevel="5" x14ac:dyDescent="0.2">
      <c r="A374" s="30" t="s">
        <v>631</v>
      </c>
      <c r="B374" s="73" t="s">
        <v>875</v>
      </c>
      <c r="C374" s="74" t="s">
        <v>936</v>
      </c>
      <c r="D374" s="62" t="s">
        <v>632</v>
      </c>
      <c r="E374" s="109" t="s">
        <v>452</v>
      </c>
      <c r="F374" s="53">
        <f>F375+F386+F399+F412+F417</f>
        <v>384471070.63</v>
      </c>
      <c r="G374" s="53">
        <f>G375+G386+G399+G412+G417</f>
        <v>186649106.44</v>
      </c>
      <c r="H374" s="37">
        <f t="shared" si="67"/>
        <v>197821964.19</v>
      </c>
    </row>
    <row r="375" spans="1:8" ht="42.75" customHeight="1" outlineLevel="5" x14ac:dyDescent="0.2">
      <c r="A375" s="39" t="s">
        <v>633</v>
      </c>
      <c r="B375" s="73" t="s">
        <v>875</v>
      </c>
      <c r="C375" s="74" t="s">
        <v>936</v>
      </c>
      <c r="D375" s="71" t="s">
        <v>634</v>
      </c>
      <c r="E375" s="110" t="s">
        <v>452</v>
      </c>
      <c r="F375" s="54">
        <f>F376+F381</f>
        <v>318948418</v>
      </c>
      <c r="G375" s="54">
        <f>G376+G381</f>
        <v>158212448.15000001</v>
      </c>
      <c r="H375" s="36">
        <f t="shared" si="67"/>
        <v>160735969.84999999</v>
      </c>
    </row>
    <row r="376" spans="1:8" ht="33" customHeight="1" x14ac:dyDescent="0.2">
      <c r="A376" s="27" t="s">
        <v>635</v>
      </c>
      <c r="B376" s="73" t="s">
        <v>875</v>
      </c>
      <c r="C376" s="74" t="s">
        <v>936</v>
      </c>
      <c r="D376" s="62" t="s">
        <v>636</v>
      </c>
      <c r="E376" s="63" t="s">
        <v>452</v>
      </c>
      <c r="F376" s="53">
        <f>F377</f>
        <v>110942055</v>
      </c>
      <c r="G376" s="53">
        <f>G377</f>
        <v>49722050.590000004</v>
      </c>
      <c r="H376" s="37">
        <f t="shared" si="67"/>
        <v>61220004.409999996</v>
      </c>
    </row>
    <row r="377" spans="1:8" ht="33" customHeight="1" x14ac:dyDescent="0.2">
      <c r="A377" s="27" t="s">
        <v>373</v>
      </c>
      <c r="B377" s="73" t="s">
        <v>875</v>
      </c>
      <c r="C377" s="74" t="s">
        <v>936</v>
      </c>
      <c r="D377" s="62" t="s">
        <v>636</v>
      </c>
      <c r="E377" s="63" t="s">
        <v>470</v>
      </c>
      <c r="F377" s="53">
        <f>F378</f>
        <v>110942055</v>
      </c>
      <c r="G377" s="53">
        <f>G378</f>
        <v>49722050.590000004</v>
      </c>
      <c r="H377" s="37">
        <f t="shared" si="67"/>
        <v>61220004.409999996</v>
      </c>
    </row>
    <row r="378" spans="1:8" ht="21" customHeight="1" x14ac:dyDescent="0.2">
      <c r="A378" s="27" t="s">
        <v>374</v>
      </c>
      <c r="B378" s="73" t="s">
        <v>875</v>
      </c>
      <c r="C378" s="74" t="s">
        <v>936</v>
      </c>
      <c r="D378" s="62" t="s">
        <v>636</v>
      </c>
      <c r="E378" s="63" t="s">
        <v>471</v>
      </c>
      <c r="F378" s="53">
        <f>F379+F380</f>
        <v>110942055</v>
      </c>
      <c r="G378" s="53">
        <f>G379+G380</f>
        <v>49722050.590000004</v>
      </c>
      <c r="H378" s="37">
        <f t="shared" si="67"/>
        <v>61220004.409999996</v>
      </c>
    </row>
    <row r="379" spans="1:8" ht="59.25" customHeight="1" x14ac:dyDescent="0.2">
      <c r="A379" s="27" t="s">
        <v>393</v>
      </c>
      <c r="B379" s="73" t="s">
        <v>875</v>
      </c>
      <c r="C379" s="74" t="s">
        <v>936</v>
      </c>
      <c r="D379" s="62" t="s">
        <v>636</v>
      </c>
      <c r="E379" s="63" t="s">
        <v>916</v>
      </c>
      <c r="F379" s="67">
        <v>110585203.2</v>
      </c>
      <c r="G379" s="68">
        <v>49556201.590000004</v>
      </c>
      <c r="H379" s="82">
        <f t="shared" si="67"/>
        <v>61029001.609999999</v>
      </c>
    </row>
    <row r="380" spans="1:8" ht="24" customHeight="1" x14ac:dyDescent="0.2">
      <c r="A380" s="27" t="s">
        <v>375</v>
      </c>
      <c r="B380" s="73" t="s">
        <v>875</v>
      </c>
      <c r="C380" s="74" t="s">
        <v>936</v>
      </c>
      <c r="D380" s="62" t="s">
        <v>636</v>
      </c>
      <c r="E380" s="63" t="s">
        <v>885</v>
      </c>
      <c r="F380" s="67">
        <v>356851.8</v>
      </c>
      <c r="G380" s="68">
        <v>165849</v>
      </c>
      <c r="H380" s="82">
        <f t="shared" si="67"/>
        <v>191002.8</v>
      </c>
    </row>
    <row r="381" spans="1:8" ht="69.75" customHeight="1" x14ac:dyDescent="0.2">
      <c r="A381" s="40" t="s">
        <v>637</v>
      </c>
      <c r="B381" s="73" t="s">
        <v>875</v>
      </c>
      <c r="C381" s="74" t="s">
        <v>936</v>
      </c>
      <c r="D381" s="62" t="s">
        <v>638</v>
      </c>
      <c r="E381" s="63" t="s">
        <v>452</v>
      </c>
      <c r="F381" s="53">
        <f>F382</f>
        <v>208006363</v>
      </c>
      <c r="G381" s="53">
        <f>G382</f>
        <v>108490397.56</v>
      </c>
      <c r="H381" s="37">
        <f t="shared" si="67"/>
        <v>99515965.439999998</v>
      </c>
    </row>
    <row r="382" spans="1:8" ht="32.25" customHeight="1" x14ac:dyDescent="0.2">
      <c r="A382" s="27" t="s">
        <v>373</v>
      </c>
      <c r="B382" s="73" t="s">
        <v>875</v>
      </c>
      <c r="C382" s="74" t="s">
        <v>936</v>
      </c>
      <c r="D382" s="62" t="s">
        <v>638</v>
      </c>
      <c r="E382" s="63" t="s">
        <v>470</v>
      </c>
      <c r="F382" s="53">
        <f>F383</f>
        <v>208006363</v>
      </c>
      <c r="G382" s="53">
        <f>G383</f>
        <v>108490397.56</v>
      </c>
      <c r="H382" s="37">
        <f t="shared" si="67"/>
        <v>99515965.439999998</v>
      </c>
    </row>
    <row r="383" spans="1:8" ht="22.5" customHeight="1" x14ac:dyDescent="0.2">
      <c r="A383" s="27" t="s">
        <v>374</v>
      </c>
      <c r="B383" s="73" t="s">
        <v>875</v>
      </c>
      <c r="C383" s="74" t="s">
        <v>936</v>
      </c>
      <c r="D383" s="62" t="s">
        <v>638</v>
      </c>
      <c r="E383" s="63" t="s">
        <v>471</v>
      </c>
      <c r="F383" s="53">
        <f>F384+F385</f>
        <v>208006363</v>
      </c>
      <c r="G383" s="53">
        <f>G384+G385</f>
        <v>108490397.56</v>
      </c>
      <c r="H383" s="37">
        <f t="shared" si="67"/>
        <v>99515965.439999998</v>
      </c>
    </row>
    <row r="384" spans="1:8" ht="58.5" customHeight="1" x14ac:dyDescent="0.2">
      <c r="A384" s="27" t="s">
        <v>393</v>
      </c>
      <c r="B384" s="73" t="s">
        <v>875</v>
      </c>
      <c r="C384" s="74" t="s">
        <v>936</v>
      </c>
      <c r="D384" s="62" t="s">
        <v>638</v>
      </c>
      <c r="E384" s="63" t="s">
        <v>916</v>
      </c>
      <c r="F384" s="67">
        <v>201305382.68000001</v>
      </c>
      <c r="G384" s="68">
        <v>104814937.59</v>
      </c>
      <c r="H384" s="82">
        <f t="shared" si="67"/>
        <v>96490445.090000004</v>
      </c>
    </row>
    <row r="385" spans="1:8" ht="22.5" customHeight="1" x14ac:dyDescent="0.2">
      <c r="A385" s="27" t="s">
        <v>375</v>
      </c>
      <c r="B385" s="73" t="s">
        <v>875</v>
      </c>
      <c r="C385" s="74" t="s">
        <v>936</v>
      </c>
      <c r="D385" s="62" t="s">
        <v>638</v>
      </c>
      <c r="E385" s="63" t="s">
        <v>885</v>
      </c>
      <c r="F385" s="67">
        <v>6700980.3200000003</v>
      </c>
      <c r="G385" s="68">
        <v>3675459.97</v>
      </c>
      <c r="H385" s="82">
        <f t="shared" si="67"/>
        <v>3025520.35</v>
      </c>
    </row>
    <row r="386" spans="1:8" ht="30" customHeight="1" x14ac:dyDescent="0.2">
      <c r="A386" s="39" t="s">
        <v>639</v>
      </c>
      <c r="B386" s="73" t="s">
        <v>875</v>
      </c>
      <c r="C386" s="74" t="s">
        <v>936</v>
      </c>
      <c r="D386" s="71" t="s">
        <v>640</v>
      </c>
      <c r="E386" s="70" t="s">
        <v>452</v>
      </c>
      <c r="F386" s="54">
        <f>F387+F391+F395</f>
        <v>26078127</v>
      </c>
      <c r="G386" s="54">
        <f>G387+G391+G395</f>
        <v>11732272.530000001</v>
      </c>
      <c r="H386" s="36">
        <f t="shared" si="67"/>
        <v>14345854.469999999</v>
      </c>
    </row>
    <row r="387" spans="1:8" ht="25.5" x14ac:dyDescent="0.2">
      <c r="A387" s="27" t="s">
        <v>641</v>
      </c>
      <c r="B387" s="73" t="s">
        <v>875</v>
      </c>
      <c r="C387" s="74" t="s">
        <v>936</v>
      </c>
      <c r="D387" s="62" t="s">
        <v>642</v>
      </c>
      <c r="E387" s="109" t="s">
        <v>452</v>
      </c>
      <c r="F387" s="53">
        <f t="shared" ref="F387:G389" si="71">F388</f>
        <v>2703977</v>
      </c>
      <c r="G387" s="53">
        <f t="shared" si="71"/>
        <v>957774.3</v>
      </c>
      <c r="H387" s="37">
        <f t="shared" si="67"/>
        <v>1746202.7</v>
      </c>
    </row>
    <row r="388" spans="1:8" ht="31.5" customHeight="1" x14ac:dyDescent="0.2">
      <c r="A388" s="27" t="s">
        <v>373</v>
      </c>
      <c r="B388" s="73" t="s">
        <v>875</v>
      </c>
      <c r="C388" s="74" t="s">
        <v>936</v>
      </c>
      <c r="D388" s="62" t="s">
        <v>642</v>
      </c>
      <c r="E388" s="63" t="s">
        <v>470</v>
      </c>
      <c r="F388" s="53">
        <f t="shared" si="71"/>
        <v>2703977</v>
      </c>
      <c r="G388" s="53">
        <f t="shared" si="71"/>
        <v>957774.3</v>
      </c>
      <c r="H388" s="37">
        <f t="shared" si="67"/>
        <v>1746202.7</v>
      </c>
    </row>
    <row r="389" spans="1:8" ht="19.5" customHeight="1" x14ac:dyDescent="0.2">
      <c r="A389" s="27" t="s">
        <v>374</v>
      </c>
      <c r="B389" s="73" t="s">
        <v>875</v>
      </c>
      <c r="C389" s="74" t="s">
        <v>936</v>
      </c>
      <c r="D389" s="62" t="s">
        <v>642</v>
      </c>
      <c r="E389" s="109" t="s">
        <v>471</v>
      </c>
      <c r="F389" s="53">
        <f t="shared" si="71"/>
        <v>2703977</v>
      </c>
      <c r="G389" s="53">
        <f t="shared" si="71"/>
        <v>957774.3</v>
      </c>
      <c r="H389" s="37">
        <f t="shared" si="67"/>
        <v>1746202.7</v>
      </c>
    </row>
    <row r="390" spans="1:8" ht="19.5" customHeight="1" x14ac:dyDescent="0.2">
      <c r="A390" s="27" t="s">
        <v>375</v>
      </c>
      <c r="B390" s="73" t="s">
        <v>875</v>
      </c>
      <c r="C390" s="74" t="s">
        <v>936</v>
      </c>
      <c r="D390" s="62" t="s">
        <v>642</v>
      </c>
      <c r="E390" s="109" t="s">
        <v>885</v>
      </c>
      <c r="F390" s="67">
        <v>2703977</v>
      </c>
      <c r="G390" s="72">
        <v>957774.3</v>
      </c>
      <c r="H390" s="82">
        <f t="shared" si="67"/>
        <v>1746202.7</v>
      </c>
    </row>
    <row r="391" spans="1:8" ht="34.5" customHeight="1" x14ac:dyDescent="0.2">
      <c r="A391" s="27" t="s">
        <v>643</v>
      </c>
      <c r="B391" s="73" t="s">
        <v>875</v>
      </c>
      <c r="C391" s="74" t="s">
        <v>936</v>
      </c>
      <c r="D391" s="62" t="s">
        <v>644</v>
      </c>
      <c r="E391" s="63" t="s">
        <v>452</v>
      </c>
      <c r="F391" s="53">
        <f t="shared" ref="F391:G393" si="72">F392</f>
        <v>8112400</v>
      </c>
      <c r="G391" s="53">
        <f t="shared" si="72"/>
        <v>3769827.4</v>
      </c>
      <c r="H391" s="37">
        <f t="shared" si="67"/>
        <v>4342572.5999999996</v>
      </c>
    </row>
    <row r="392" spans="1:8" ht="30.75" customHeight="1" x14ac:dyDescent="0.2">
      <c r="A392" s="27" t="s">
        <v>373</v>
      </c>
      <c r="B392" s="73" t="s">
        <v>875</v>
      </c>
      <c r="C392" s="74" t="s">
        <v>936</v>
      </c>
      <c r="D392" s="62" t="s">
        <v>644</v>
      </c>
      <c r="E392" s="63" t="s">
        <v>470</v>
      </c>
      <c r="F392" s="53">
        <f t="shared" si="72"/>
        <v>8112400</v>
      </c>
      <c r="G392" s="53">
        <f t="shared" si="72"/>
        <v>3769827.4</v>
      </c>
      <c r="H392" s="37">
        <f t="shared" si="67"/>
        <v>4342572.5999999996</v>
      </c>
    </row>
    <row r="393" spans="1:8" ht="18.75" customHeight="1" x14ac:dyDescent="0.2">
      <c r="A393" s="27" t="s">
        <v>374</v>
      </c>
      <c r="B393" s="73" t="s">
        <v>875</v>
      </c>
      <c r="C393" s="74" t="s">
        <v>936</v>
      </c>
      <c r="D393" s="62" t="s">
        <v>644</v>
      </c>
      <c r="E393" s="63" t="s">
        <v>471</v>
      </c>
      <c r="F393" s="53">
        <f t="shared" si="72"/>
        <v>8112400</v>
      </c>
      <c r="G393" s="53">
        <f t="shared" si="72"/>
        <v>3769827.4</v>
      </c>
      <c r="H393" s="37">
        <f t="shared" si="67"/>
        <v>4342572.5999999996</v>
      </c>
    </row>
    <row r="394" spans="1:8" ht="18.75" customHeight="1" x14ac:dyDescent="0.2">
      <c r="A394" s="27" t="s">
        <v>375</v>
      </c>
      <c r="B394" s="73" t="s">
        <v>875</v>
      </c>
      <c r="C394" s="74" t="s">
        <v>936</v>
      </c>
      <c r="D394" s="62" t="s">
        <v>644</v>
      </c>
      <c r="E394" s="63" t="s">
        <v>885</v>
      </c>
      <c r="F394" s="67">
        <v>8112400</v>
      </c>
      <c r="G394" s="72">
        <v>3769827.4</v>
      </c>
      <c r="H394" s="82">
        <f t="shared" si="67"/>
        <v>4342572.5999999996</v>
      </c>
    </row>
    <row r="395" spans="1:8" ht="57" customHeight="1" x14ac:dyDescent="0.2">
      <c r="A395" s="27" t="s">
        <v>645</v>
      </c>
      <c r="B395" s="73" t="s">
        <v>875</v>
      </c>
      <c r="C395" s="74" t="s">
        <v>936</v>
      </c>
      <c r="D395" s="62" t="s">
        <v>646</v>
      </c>
      <c r="E395" s="63" t="s">
        <v>452</v>
      </c>
      <c r="F395" s="53">
        <f t="shared" ref="F395:G397" si="73">F396</f>
        <v>15261750</v>
      </c>
      <c r="G395" s="53">
        <f t="shared" si="73"/>
        <v>7004670.8300000001</v>
      </c>
      <c r="H395" s="37">
        <f t="shared" si="67"/>
        <v>8257079.1699999999</v>
      </c>
    </row>
    <row r="396" spans="1:8" ht="31.5" customHeight="1" x14ac:dyDescent="0.2">
      <c r="A396" s="27" t="s">
        <v>373</v>
      </c>
      <c r="B396" s="73" t="s">
        <v>875</v>
      </c>
      <c r="C396" s="74" t="s">
        <v>936</v>
      </c>
      <c r="D396" s="62" t="s">
        <v>646</v>
      </c>
      <c r="E396" s="63" t="s">
        <v>470</v>
      </c>
      <c r="F396" s="53">
        <f t="shared" si="73"/>
        <v>15261750</v>
      </c>
      <c r="G396" s="53">
        <f t="shared" si="73"/>
        <v>7004670.8300000001</v>
      </c>
      <c r="H396" s="37">
        <f t="shared" si="67"/>
        <v>8257079.1699999999</v>
      </c>
    </row>
    <row r="397" spans="1:8" ht="23.25" customHeight="1" x14ac:dyDescent="0.2">
      <c r="A397" s="27" t="s">
        <v>374</v>
      </c>
      <c r="B397" s="73" t="s">
        <v>875</v>
      </c>
      <c r="C397" s="74" t="s">
        <v>936</v>
      </c>
      <c r="D397" s="62" t="s">
        <v>646</v>
      </c>
      <c r="E397" s="63" t="s">
        <v>471</v>
      </c>
      <c r="F397" s="53">
        <f t="shared" si="73"/>
        <v>15261750</v>
      </c>
      <c r="G397" s="53">
        <f t="shared" si="73"/>
        <v>7004670.8300000001</v>
      </c>
      <c r="H397" s="37">
        <f t="shared" si="67"/>
        <v>8257079.1699999999</v>
      </c>
    </row>
    <row r="398" spans="1:8" ht="23.25" customHeight="1" x14ac:dyDescent="0.2">
      <c r="A398" s="27" t="s">
        <v>375</v>
      </c>
      <c r="B398" s="73" t="s">
        <v>875</v>
      </c>
      <c r="C398" s="74" t="s">
        <v>936</v>
      </c>
      <c r="D398" s="62" t="s">
        <v>646</v>
      </c>
      <c r="E398" s="63" t="s">
        <v>885</v>
      </c>
      <c r="F398" s="67">
        <v>15261750</v>
      </c>
      <c r="G398" s="72">
        <v>7004670.8300000001</v>
      </c>
      <c r="H398" s="82">
        <f t="shared" si="67"/>
        <v>8257079.1699999999</v>
      </c>
    </row>
    <row r="399" spans="1:8" ht="30.75" customHeight="1" x14ac:dyDescent="0.2">
      <c r="A399" s="39" t="s">
        <v>647</v>
      </c>
      <c r="B399" s="73" t="s">
        <v>875</v>
      </c>
      <c r="C399" s="74" t="s">
        <v>936</v>
      </c>
      <c r="D399" s="71" t="s">
        <v>648</v>
      </c>
      <c r="E399" s="70" t="s">
        <v>452</v>
      </c>
      <c r="F399" s="54">
        <f>F400+F404+F408</f>
        <v>7668232.0000000009</v>
      </c>
      <c r="G399" s="54">
        <f>G400+G404+G408</f>
        <v>602092.19999999995</v>
      </c>
      <c r="H399" s="36">
        <f t="shared" si="67"/>
        <v>7066139.8000000007</v>
      </c>
    </row>
    <row r="400" spans="1:8" ht="32.25" customHeight="1" x14ac:dyDescent="0.2">
      <c r="A400" s="27" t="s">
        <v>649</v>
      </c>
      <c r="B400" s="73" t="s">
        <v>875</v>
      </c>
      <c r="C400" s="74" t="s">
        <v>936</v>
      </c>
      <c r="D400" s="62" t="s">
        <v>650</v>
      </c>
      <c r="E400" s="63" t="s">
        <v>452</v>
      </c>
      <c r="F400" s="53">
        <f t="shared" ref="F400:G402" si="74">F401</f>
        <v>4971262.4000000004</v>
      </c>
      <c r="G400" s="53">
        <f t="shared" si="74"/>
        <v>575122.51</v>
      </c>
      <c r="H400" s="37">
        <f t="shared" si="67"/>
        <v>4396139.8900000006</v>
      </c>
    </row>
    <row r="401" spans="1:8" ht="30" customHeight="1" x14ac:dyDescent="0.2">
      <c r="A401" s="27" t="s">
        <v>373</v>
      </c>
      <c r="B401" s="73" t="s">
        <v>875</v>
      </c>
      <c r="C401" s="74" t="s">
        <v>936</v>
      </c>
      <c r="D401" s="62" t="s">
        <v>650</v>
      </c>
      <c r="E401" s="63" t="s">
        <v>470</v>
      </c>
      <c r="F401" s="53">
        <f t="shared" si="74"/>
        <v>4971262.4000000004</v>
      </c>
      <c r="G401" s="53">
        <f t="shared" si="74"/>
        <v>575122.51</v>
      </c>
      <c r="H401" s="37">
        <f t="shared" si="67"/>
        <v>4396139.8900000006</v>
      </c>
    </row>
    <row r="402" spans="1:8" ht="23.25" customHeight="1" x14ac:dyDescent="0.2">
      <c r="A402" s="27" t="s">
        <v>374</v>
      </c>
      <c r="B402" s="73" t="s">
        <v>875</v>
      </c>
      <c r="C402" s="74" t="s">
        <v>936</v>
      </c>
      <c r="D402" s="62" t="s">
        <v>650</v>
      </c>
      <c r="E402" s="63" t="s">
        <v>471</v>
      </c>
      <c r="F402" s="53">
        <f t="shared" si="74"/>
        <v>4971262.4000000004</v>
      </c>
      <c r="G402" s="53">
        <f t="shared" si="74"/>
        <v>575122.51</v>
      </c>
      <c r="H402" s="37">
        <f t="shared" si="67"/>
        <v>4396139.8900000006</v>
      </c>
    </row>
    <row r="403" spans="1:8" ht="23.25" customHeight="1" x14ac:dyDescent="0.2">
      <c r="A403" s="27" t="s">
        <v>375</v>
      </c>
      <c r="B403" s="73" t="s">
        <v>875</v>
      </c>
      <c r="C403" s="74" t="s">
        <v>936</v>
      </c>
      <c r="D403" s="62" t="s">
        <v>650</v>
      </c>
      <c r="E403" s="63" t="s">
        <v>885</v>
      </c>
      <c r="F403" s="67">
        <v>4971262.4000000004</v>
      </c>
      <c r="G403" s="68">
        <v>575122.51</v>
      </c>
      <c r="H403" s="82">
        <f t="shared" si="67"/>
        <v>4396139.8900000006</v>
      </c>
    </row>
    <row r="404" spans="1:8" ht="46.5" customHeight="1" x14ac:dyDescent="0.2">
      <c r="A404" s="27" t="s">
        <v>651</v>
      </c>
      <c r="B404" s="73" t="s">
        <v>875</v>
      </c>
      <c r="C404" s="74" t="s">
        <v>936</v>
      </c>
      <c r="D404" s="62" t="s">
        <v>652</v>
      </c>
      <c r="E404" s="63" t="s">
        <v>452</v>
      </c>
      <c r="F404" s="53">
        <f t="shared" ref="F404:G406" si="75">F405</f>
        <v>1204545.3600000001</v>
      </c>
      <c r="G404" s="53">
        <f t="shared" si="75"/>
        <v>12045.45</v>
      </c>
      <c r="H404" s="37">
        <f t="shared" si="67"/>
        <v>1192499.9100000001</v>
      </c>
    </row>
    <row r="405" spans="1:8" ht="32.25" customHeight="1" x14ac:dyDescent="0.2">
      <c r="A405" s="27" t="s">
        <v>373</v>
      </c>
      <c r="B405" s="73" t="s">
        <v>875</v>
      </c>
      <c r="C405" s="74" t="s">
        <v>936</v>
      </c>
      <c r="D405" s="62" t="s">
        <v>652</v>
      </c>
      <c r="E405" s="63" t="s">
        <v>470</v>
      </c>
      <c r="F405" s="53">
        <f t="shared" si="75"/>
        <v>1204545.3600000001</v>
      </c>
      <c r="G405" s="53">
        <f t="shared" si="75"/>
        <v>12045.45</v>
      </c>
      <c r="H405" s="37">
        <f t="shared" si="67"/>
        <v>1192499.9100000001</v>
      </c>
    </row>
    <row r="406" spans="1:8" ht="23.25" customHeight="1" x14ac:dyDescent="0.2">
      <c r="A406" s="27" t="s">
        <v>374</v>
      </c>
      <c r="B406" s="73" t="s">
        <v>875</v>
      </c>
      <c r="C406" s="74" t="s">
        <v>936</v>
      </c>
      <c r="D406" s="62" t="s">
        <v>652</v>
      </c>
      <c r="E406" s="63" t="s">
        <v>471</v>
      </c>
      <c r="F406" s="53">
        <f t="shared" si="75"/>
        <v>1204545.3600000001</v>
      </c>
      <c r="G406" s="53">
        <f t="shared" si="75"/>
        <v>12045.45</v>
      </c>
      <c r="H406" s="37">
        <f t="shared" si="67"/>
        <v>1192499.9100000001</v>
      </c>
    </row>
    <row r="407" spans="1:8" ht="23.25" customHeight="1" x14ac:dyDescent="0.2">
      <c r="A407" s="27" t="s">
        <v>375</v>
      </c>
      <c r="B407" s="73" t="s">
        <v>875</v>
      </c>
      <c r="C407" s="74" t="s">
        <v>936</v>
      </c>
      <c r="D407" s="62" t="s">
        <v>652</v>
      </c>
      <c r="E407" s="63" t="s">
        <v>885</v>
      </c>
      <c r="F407" s="67">
        <v>1204545.3600000001</v>
      </c>
      <c r="G407" s="68">
        <v>12045.45</v>
      </c>
      <c r="H407" s="82">
        <f t="shared" ref="H407:H470" si="76">F407-G407</f>
        <v>1192499.9100000001</v>
      </c>
    </row>
    <row r="408" spans="1:8" ht="45" customHeight="1" x14ac:dyDescent="0.2">
      <c r="A408" s="27" t="s">
        <v>653</v>
      </c>
      <c r="B408" s="73" t="s">
        <v>875</v>
      </c>
      <c r="C408" s="74" t="s">
        <v>936</v>
      </c>
      <c r="D408" s="62" t="s">
        <v>654</v>
      </c>
      <c r="E408" s="63" t="s">
        <v>452</v>
      </c>
      <c r="F408" s="53">
        <f t="shared" ref="F408:G410" si="77">F409</f>
        <v>1492424.24</v>
      </c>
      <c r="G408" s="53">
        <f t="shared" si="77"/>
        <v>14924.24</v>
      </c>
      <c r="H408" s="37">
        <f t="shared" si="76"/>
        <v>1477500</v>
      </c>
    </row>
    <row r="409" spans="1:8" ht="36" customHeight="1" x14ac:dyDescent="0.2">
      <c r="A409" s="27" t="s">
        <v>373</v>
      </c>
      <c r="B409" s="73" t="s">
        <v>875</v>
      </c>
      <c r="C409" s="74" t="s">
        <v>936</v>
      </c>
      <c r="D409" s="62" t="s">
        <v>654</v>
      </c>
      <c r="E409" s="63" t="s">
        <v>470</v>
      </c>
      <c r="F409" s="53">
        <f t="shared" si="77"/>
        <v>1492424.24</v>
      </c>
      <c r="G409" s="53">
        <f t="shared" si="77"/>
        <v>14924.24</v>
      </c>
      <c r="H409" s="37">
        <f t="shared" si="76"/>
        <v>1477500</v>
      </c>
    </row>
    <row r="410" spans="1:8" ht="23.25" customHeight="1" x14ac:dyDescent="0.2">
      <c r="A410" s="27" t="s">
        <v>374</v>
      </c>
      <c r="B410" s="73" t="s">
        <v>875</v>
      </c>
      <c r="C410" s="74" t="s">
        <v>936</v>
      </c>
      <c r="D410" s="62" t="s">
        <v>654</v>
      </c>
      <c r="E410" s="63" t="s">
        <v>471</v>
      </c>
      <c r="F410" s="53">
        <f t="shared" si="77"/>
        <v>1492424.24</v>
      </c>
      <c r="G410" s="53">
        <f t="shared" si="77"/>
        <v>14924.24</v>
      </c>
      <c r="H410" s="37">
        <f t="shared" si="76"/>
        <v>1477500</v>
      </c>
    </row>
    <row r="411" spans="1:8" ht="23.25" customHeight="1" x14ac:dyDescent="0.2">
      <c r="A411" s="27" t="s">
        <v>375</v>
      </c>
      <c r="B411" s="73" t="s">
        <v>875</v>
      </c>
      <c r="C411" s="74" t="s">
        <v>936</v>
      </c>
      <c r="D411" s="62" t="s">
        <v>654</v>
      </c>
      <c r="E411" s="63" t="s">
        <v>885</v>
      </c>
      <c r="F411" s="67">
        <v>1492424.24</v>
      </c>
      <c r="G411" s="68">
        <v>14924.24</v>
      </c>
      <c r="H411" s="82">
        <f t="shared" si="76"/>
        <v>1477500</v>
      </c>
    </row>
    <row r="412" spans="1:8" ht="30" customHeight="1" x14ac:dyDescent="0.2">
      <c r="A412" s="39" t="s">
        <v>655</v>
      </c>
      <c r="B412" s="73" t="s">
        <v>875</v>
      </c>
      <c r="C412" s="74" t="s">
        <v>936</v>
      </c>
      <c r="D412" s="71" t="s">
        <v>656</v>
      </c>
      <c r="E412" s="70" t="s">
        <v>452</v>
      </c>
      <c r="F412" s="54">
        <f t="shared" ref="F412:G415" si="78">F413</f>
        <v>1337822</v>
      </c>
      <c r="G412" s="54">
        <f t="shared" si="78"/>
        <v>1150526.6599999999</v>
      </c>
      <c r="H412" s="36">
        <f t="shared" si="76"/>
        <v>187295.34000000008</v>
      </c>
    </row>
    <row r="413" spans="1:8" ht="33.75" customHeight="1" x14ac:dyDescent="0.2">
      <c r="A413" s="30" t="s">
        <v>629</v>
      </c>
      <c r="B413" s="73" t="s">
        <v>875</v>
      </c>
      <c r="C413" s="74" t="s">
        <v>936</v>
      </c>
      <c r="D413" s="62" t="s">
        <v>657</v>
      </c>
      <c r="E413" s="63" t="s">
        <v>452</v>
      </c>
      <c r="F413" s="53">
        <f t="shared" si="78"/>
        <v>1337822</v>
      </c>
      <c r="G413" s="53">
        <f t="shared" si="78"/>
        <v>1150526.6599999999</v>
      </c>
      <c r="H413" s="37">
        <f t="shared" si="76"/>
        <v>187295.34000000008</v>
      </c>
    </row>
    <row r="414" spans="1:8" ht="37.5" customHeight="1" x14ac:dyDescent="0.2">
      <c r="A414" s="30" t="s">
        <v>373</v>
      </c>
      <c r="B414" s="73" t="s">
        <v>875</v>
      </c>
      <c r="C414" s="74" t="s">
        <v>936</v>
      </c>
      <c r="D414" s="62" t="s">
        <v>657</v>
      </c>
      <c r="E414" s="63" t="s">
        <v>470</v>
      </c>
      <c r="F414" s="53">
        <f t="shared" si="78"/>
        <v>1337822</v>
      </c>
      <c r="G414" s="53">
        <f t="shared" si="78"/>
        <v>1150526.6599999999</v>
      </c>
      <c r="H414" s="37">
        <f t="shared" si="76"/>
        <v>187295.34000000008</v>
      </c>
    </row>
    <row r="415" spans="1:8" ht="18.75" customHeight="1" x14ac:dyDescent="0.2">
      <c r="A415" s="30" t="s">
        <v>374</v>
      </c>
      <c r="B415" s="73" t="s">
        <v>875</v>
      </c>
      <c r="C415" s="74" t="s">
        <v>936</v>
      </c>
      <c r="D415" s="62" t="s">
        <v>657</v>
      </c>
      <c r="E415" s="63" t="s">
        <v>471</v>
      </c>
      <c r="F415" s="53">
        <f t="shared" si="78"/>
        <v>1337822</v>
      </c>
      <c r="G415" s="53">
        <f t="shared" si="78"/>
        <v>1150526.6599999999</v>
      </c>
      <c r="H415" s="37">
        <f t="shared" si="76"/>
        <v>187295.34000000008</v>
      </c>
    </row>
    <row r="416" spans="1:8" ht="18.75" customHeight="1" x14ac:dyDescent="0.2">
      <c r="A416" s="27" t="s">
        <v>375</v>
      </c>
      <c r="B416" s="73" t="s">
        <v>875</v>
      </c>
      <c r="C416" s="74" t="s">
        <v>936</v>
      </c>
      <c r="D416" s="62" t="s">
        <v>657</v>
      </c>
      <c r="E416" s="63" t="s">
        <v>885</v>
      </c>
      <c r="F416" s="67">
        <v>1337822</v>
      </c>
      <c r="G416" s="68">
        <v>1150526.6599999999</v>
      </c>
      <c r="H416" s="82">
        <f t="shared" si="76"/>
        <v>187295.34000000008</v>
      </c>
    </row>
    <row r="417" spans="1:8" ht="52.5" customHeight="1" x14ac:dyDescent="0.2">
      <c r="A417" s="38" t="s">
        <v>658</v>
      </c>
      <c r="B417" s="73" t="s">
        <v>875</v>
      </c>
      <c r="C417" s="74" t="s">
        <v>936</v>
      </c>
      <c r="D417" s="69" t="s">
        <v>659</v>
      </c>
      <c r="E417" s="70" t="s">
        <v>452</v>
      </c>
      <c r="F417" s="54">
        <f>F418+F422+F426</f>
        <v>30438471.629999999</v>
      </c>
      <c r="G417" s="54">
        <f>G418+G422+G426</f>
        <v>14951766.9</v>
      </c>
      <c r="H417" s="36">
        <f t="shared" si="76"/>
        <v>15486704.729999999</v>
      </c>
    </row>
    <row r="418" spans="1:8" ht="73.5" customHeight="1" x14ac:dyDescent="0.2">
      <c r="A418" s="30" t="s">
        <v>660</v>
      </c>
      <c r="B418" s="73" t="s">
        <v>875</v>
      </c>
      <c r="C418" s="74" t="s">
        <v>936</v>
      </c>
      <c r="D418" s="62" t="s">
        <v>661</v>
      </c>
      <c r="E418" s="63" t="s">
        <v>452</v>
      </c>
      <c r="F418" s="53">
        <f t="shared" ref="F418:G420" si="79">F419</f>
        <v>703080</v>
      </c>
      <c r="G418" s="53">
        <f t="shared" si="79"/>
        <v>334406</v>
      </c>
      <c r="H418" s="37">
        <f t="shared" si="76"/>
        <v>368674</v>
      </c>
    </row>
    <row r="419" spans="1:8" ht="30.75" customHeight="1" x14ac:dyDescent="0.2">
      <c r="A419" s="30" t="s">
        <v>373</v>
      </c>
      <c r="B419" s="73" t="s">
        <v>875</v>
      </c>
      <c r="C419" s="74" t="s">
        <v>936</v>
      </c>
      <c r="D419" s="62" t="s">
        <v>661</v>
      </c>
      <c r="E419" s="63" t="s">
        <v>470</v>
      </c>
      <c r="F419" s="53">
        <f t="shared" si="79"/>
        <v>703080</v>
      </c>
      <c r="G419" s="53">
        <f t="shared" si="79"/>
        <v>334406</v>
      </c>
      <c r="H419" s="37">
        <f t="shared" si="76"/>
        <v>368674</v>
      </c>
    </row>
    <row r="420" spans="1:8" ht="30.75" customHeight="1" x14ac:dyDescent="0.2">
      <c r="A420" s="30" t="s">
        <v>374</v>
      </c>
      <c r="B420" s="73" t="s">
        <v>875</v>
      </c>
      <c r="C420" s="74" t="s">
        <v>936</v>
      </c>
      <c r="D420" s="62" t="s">
        <v>661</v>
      </c>
      <c r="E420" s="63" t="s">
        <v>471</v>
      </c>
      <c r="F420" s="53">
        <f t="shared" si="79"/>
        <v>703080</v>
      </c>
      <c r="G420" s="53">
        <f t="shared" si="79"/>
        <v>334406</v>
      </c>
      <c r="H420" s="37">
        <f t="shared" si="76"/>
        <v>368674</v>
      </c>
    </row>
    <row r="421" spans="1:8" ht="58.5" customHeight="1" x14ac:dyDescent="0.2">
      <c r="A421" s="30" t="s">
        <v>393</v>
      </c>
      <c r="B421" s="73" t="s">
        <v>875</v>
      </c>
      <c r="C421" s="74" t="s">
        <v>936</v>
      </c>
      <c r="D421" s="62" t="s">
        <v>661</v>
      </c>
      <c r="E421" s="63" t="s">
        <v>916</v>
      </c>
      <c r="F421" s="67">
        <v>703080</v>
      </c>
      <c r="G421" s="68">
        <v>334406</v>
      </c>
      <c r="H421" s="82">
        <f t="shared" si="76"/>
        <v>368674</v>
      </c>
    </row>
    <row r="422" spans="1:8" ht="64.5" customHeight="1" x14ac:dyDescent="0.2">
      <c r="A422" s="30" t="s">
        <v>662</v>
      </c>
      <c r="B422" s="73" t="s">
        <v>875</v>
      </c>
      <c r="C422" s="74" t="s">
        <v>936</v>
      </c>
      <c r="D422" s="62" t="s">
        <v>663</v>
      </c>
      <c r="E422" s="63" t="s">
        <v>452</v>
      </c>
      <c r="F422" s="53">
        <f t="shared" ref="F422:G424" si="80">F423</f>
        <v>2048511.63</v>
      </c>
      <c r="G422" s="53">
        <f t="shared" si="80"/>
        <v>1028070.16</v>
      </c>
      <c r="H422" s="37">
        <f t="shared" si="76"/>
        <v>1020441.4699999999</v>
      </c>
    </row>
    <row r="423" spans="1:8" ht="30.75" customHeight="1" x14ac:dyDescent="0.2">
      <c r="A423" s="30" t="s">
        <v>373</v>
      </c>
      <c r="B423" s="73" t="s">
        <v>875</v>
      </c>
      <c r="C423" s="74" t="s">
        <v>936</v>
      </c>
      <c r="D423" s="62" t="s">
        <v>663</v>
      </c>
      <c r="E423" s="63" t="s">
        <v>470</v>
      </c>
      <c r="F423" s="53">
        <f t="shared" si="80"/>
        <v>2048511.63</v>
      </c>
      <c r="G423" s="53">
        <f t="shared" si="80"/>
        <v>1028070.16</v>
      </c>
      <c r="H423" s="37">
        <f t="shared" si="76"/>
        <v>1020441.4699999999</v>
      </c>
    </row>
    <row r="424" spans="1:8" ht="30.75" customHeight="1" x14ac:dyDescent="0.2">
      <c r="A424" s="30" t="s">
        <v>374</v>
      </c>
      <c r="B424" s="73" t="s">
        <v>875</v>
      </c>
      <c r="C424" s="74" t="s">
        <v>936</v>
      </c>
      <c r="D424" s="62" t="s">
        <v>663</v>
      </c>
      <c r="E424" s="63" t="s">
        <v>471</v>
      </c>
      <c r="F424" s="53">
        <f t="shared" si="80"/>
        <v>2048511.63</v>
      </c>
      <c r="G424" s="53">
        <f t="shared" si="80"/>
        <v>1028070.16</v>
      </c>
      <c r="H424" s="37">
        <f t="shared" si="76"/>
        <v>1020441.4699999999</v>
      </c>
    </row>
    <row r="425" spans="1:8" ht="57" customHeight="1" x14ac:dyDescent="0.2">
      <c r="A425" s="30" t="s">
        <v>393</v>
      </c>
      <c r="B425" s="73" t="s">
        <v>875</v>
      </c>
      <c r="C425" s="74" t="s">
        <v>936</v>
      </c>
      <c r="D425" s="62" t="s">
        <v>663</v>
      </c>
      <c r="E425" s="63" t="s">
        <v>916</v>
      </c>
      <c r="F425" s="67">
        <v>2048511.63</v>
      </c>
      <c r="G425" s="68">
        <v>1028070.16</v>
      </c>
      <c r="H425" s="82">
        <f t="shared" si="76"/>
        <v>1020441.4699999999</v>
      </c>
    </row>
    <row r="426" spans="1:8" ht="78" customHeight="1" x14ac:dyDescent="0.2">
      <c r="A426" s="30" t="s">
        <v>664</v>
      </c>
      <c r="B426" s="73" t="s">
        <v>875</v>
      </c>
      <c r="C426" s="74" t="s">
        <v>936</v>
      </c>
      <c r="D426" s="62" t="s">
        <v>665</v>
      </c>
      <c r="E426" s="63" t="s">
        <v>452</v>
      </c>
      <c r="F426" s="53">
        <f t="shared" ref="F426:G428" si="81">F427</f>
        <v>27686880</v>
      </c>
      <c r="G426" s="53">
        <f t="shared" si="81"/>
        <v>13589290.74</v>
      </c>
      <c r="H426" s="37">
        <f t="shared" si="76"/>
        <v>14097589.26</v>
      </c>
    </row>
    <row r="427" spans="1:8" ht="30.75" customHeight="1" x14ac:dyDescent="0.2">
      <c r="A427" s="30" t="s">
        <v>373</v>
      </c>
      <c r="B427" s="73" t="s">
        <v>875</v>
      </c>
      <c r="C427" s="74" t="s">
        <v>936</v>
      </c>
      <c r="D427" s="62" t="s">
        <v>665</v>
      </c>
      <c r="E427" s="63" t="s">
        <v>470</v>
      </c>
      <c r="F427" s="53">
        <f t="shared" si="81"/>
        <v>27686880</v>
      </c>
      <c r="G427" s="53">
        <f t="shared" si="81"/>
        <v>13589290.74</v>
      </c>
      <c r="H427" s="37">
        <f t="shared" si="76"/>
        <v>14097589.26</v>
      </c>
    </row>
    <row r="428" spans="1:8" ht="30.75" customHeight="1" x14ac:dyDescent="0.2">
      <c r="A428" s="30" t="s">
        <v>374</v>
      </c>
      <c r="B428" s="73" t="s">
        <v>875</v>
      </c>
      <c r="C428" s="74" t="s">
        <v>936</v>
      </c>
      <c r="D428" s="62" t="s">
        <v>665</v>
      </c>
      <c r="E428" s="63" t="s">
        <v>471</v>
      </c>
      <c r="F428" s="53">
        <f t="shared" si="81"/>
        <v>27686880</v>
      </c>
      <c r="G428" s="53">
        <f t="shared" si="81"/>
        <v>13589290.74</v>
      </c>
      <c r="H428" s="37">
        <f t="shared" si="76"/>
        <v>14097589.26</v>
      </c>
    </row>
    <row r="429" spans="1:8" ht="57" customHeight="1" x14ac:dyDescent="0.2">
      <c r="A429" s="30" t="s">
        <v>393</v>
      </c>
      <c r="B429" s="73" t="s">
        <v>875</v>
      </c>
      <c r="C429" s="74" t="s">
        <v>936</v>
      </c>
      <c r="D429" s="62" t="s">
        <v>665</v>
      </c>
      <c r="E429" s="63" t="s">
        <v>916</v>
      </c>
      <c r="F429" s="67">
        <v>27686880</v>
      </c>
      <c r="G429" s="68">
        <v>13589290.74</v>
      </c>
      <c r="H429" s="82">
        <f t="shared" si="76"/>
        <v>14097589.26</v>
      </c>
    </row>
    <row r="430" spans="1:8" ht="28.5" customHeight="1" x14ac:dyDescent="0.2">
      <c r="A430" s="30" t="s">
        <v>395</v>
      </c>
      <c r="B430" s="73" t="s">
        <v>875</v>
      </c>
      <c r="C430" s="74" t="s">
        <v>924</v>
      </c>
      <c r="D430" s="62" t="s">
        <v>610</v>
      </c>
      <c r="E430" s="63" t="s">
        <v>452</v>
      </c>
      <c r="F430" s="53">
        <f>F431</f>
        <v>40607678</v>
      </c>
      <c r="G430" s="53">
        <f>G431</f>
        <v>16793497.729999997</v>
      </c>
      <c r="H430" s="37">
        <f t="shared" si="76"/>
        <v>23814180.270000003</v>
      </c>
    </row>
    <row r="431" spans="1:8" ht="46.5" customHeight="1" x14ac:dyDescent="0.2">
      <c r="A431" s="27" t="s">
        <v>670</v>
      </c>
      <c r="B431" s="73" t="s">
        <v>875</v>
      </c>
      <c r="C431" s="74" t="s">
        <v>924</v>
      </c>
      <c r="D431" s="62" t="s">
        <v>671</v>
      </c>
      <c r="E431" s="63" t="s">
        <v>452</v>
      </c>
      <c r="F431" s="53">
        <f>F432+F442+F447</f>
        <v>40607678</v>
      </c>
      <c r="G431" s="53">
        <f>G432+G442+G447</f>
        <v>16793497.729999997</v>
      </c>
      <c r="H431" s="37">
        <f t="shared" si="76"/>
        <v>23814180.270000003</v>
      </c>
    </row>
    <row r="432" spans="1:8" ht="46.5" customHeight="1" x14ac:dyDescent="0.2">
      <c r="A432" s="39" t="s">
        <v>672</v>
      </c>
      <c r="B432" s="73" t="s">
        <v>875</v>
      </c>
      <c r="C432" s="74" t="s">
        <v>924</v>
      </c>
      <c r="D432" s="71" t="s">
        <v>673</v>
      </c>
      <c r="E432" s="70" t="s">
        <v>452</v>
      </c>
      <c r="F432" s="54">
        <f>F433+F438</f>
        <v>40336878</v>
      </c>
      <c r="G432" s="54">
        <f>G433+G438</f>
        <v>16572697.729999999</v>
      </c>
      <c r="H432" s="36">
        <f t="shared" si="76"/>
        <v>23764180.270000003</v>
      </c>
    </row>
    <row r="433" spans="1:8" ht="32.25" customHeight="1" x14ac:dyDescent="0.2">
      <c r="A433" s="27" t="s">
        <v>674</v>
      </c>
      <c r="B433" s="73" t="s">
        <v>875</v>
      </c>
      <c r="C433" s="74" t="s">
        <v>924</v>
      </c>
      <c r="D433" s="62" t="s">
        <v>675</v>
      </c>
      <c r="E433" s="63" t="s">
        <v>452</v>
      </c>
      <c r="F433" s="53">
        <f>F434</f>
        <v>38826740</v>
      </c>
      <c r="G433" s="53">
        <f>G434</f>
        <v>15807908.199999999</v>
      </c>
      <c r="H433" s="37">
        <f t="shared" si="76"/>
        <v>23018831.800000001</v>
      </c>
    </row>
    <row r="434" spans="1:8" ht="33" customHeight="1" x14ac:dyDescent="0.2">
      <c r="A434" s="27" t="s">
        <v>373</v>
      </c>
      <c r="B434" s="73" t="s">
        <v>875</v>
      </c>
      <c r="C434" s="74" t="s">
        <v>924</v>
      </c>
      <c r="D434" s="62" t="s">
        <v>675</v>
      </c>
      <c r="E434" s="63" t="s">
        <v>470</v>
      </c>
      <c r="F434" s="53">
        <f>F435</f>
        <v>38826740</v>
      </c>
      <c r="G434" s="53">
        <f>G435</f>
        <v>15807908.199999999</v>
      </c>
      <c r="H434" s="37">
        <f t="shared" si="76"/>
        <v>23018831.800000001</v>
      </c>
    </row>
    <row r="435" spans="1:8" ht="23.25" customHeight="1" x14ac:dyDescent="0.2">
      <c r="A435" s="27" t="s">
        <v>374</v>
      </c>
      <c r="B435" s="73" t="s">
        <v>875</v>
      </c>
      <c r="C435" s="74" t="s">
        <v>924</v>
      </c>
      <c r="D435" s="62" t="s">
        <v>675</v>
      </c>
      <c r="E435" s="63" t="s">
        <v>471</v>
      </c>
      <c r="F435" s="53">
        <f>F436+F437</f>
        <v>38826740</v>
      </c>
      <c r="G435" s="53">
        <f>G436+G437</f>
        <v>15807908.199999999</v>
      </c>
      <c r="H435" s="37">
        <f t="shared" si="76"/>
        <v>23018831.800000001</v>
      </c>
    </row>
    <row r="436" spans="1:8" ht="57" customHeight="1" x14ac:dyDescent="0.2">
      <c r="A436" s="27" t="s">
        <v>393</v>
      </c>
      <c r="B436" s="73" t="s">
        <v>875</v>
      </c>
      <c r="C436" s="74" t="s">
        <v>924</v>
      </c>
      <c r="D436" s="62" t="s">
        <v>675</v>
      </c>
      <c r="E436" s="63" t="s">
        <v>916</v>
      </c>
      <c r="F436" s="67">
        <v>38791540</v>
      </c>
      <c r="G436" s="68">
        <v>15807908.199999999</v>
      </c>
      <c r="H436" s="82">
        <f t="shared" si="76"/>
        <v>22983631.800000001</v>
      </c>
    </row>
    <row r="437" spans="1:8" ht="23.25" customHeight="1" x14ac:dyDescent="0.2">
      <c r="A437" s="27" t="s">
        <v>375</v>
      </c>
      <c r="B437" s="73" t="s">
        <v>875</v>
      </c>
      <c r="C437" s="74" t="s">
        <v>924</v>
      </c>
      <c r="D437" s="62" t="s">
        <v>675</v>
      </c>
      <c r="E437" s="63" t="s">
        <v>885</v>
      </c>
      <c r="F437" s="67">
        <v>35200</v>
      </c>
      <c r="G437" s="68">
        <v>0</v>
      </c>
      <c r="H437" s="82">
        <f t="shared" si="76"/>
        <v>35200</v>
      </c>
    </row>
    <row r="438" spans="1:8" ht="23.25" customHeight="1" x14ac:dyDescent="0.2">
      <c r="A438" s="27" t="s">
        <v>940</v>
      </c>
      <c r="B438" s="73" t="s">
        <v>875</v>
      </c>
      <c r="C438" s="74" t="s">
        <v>924</v>
      </c>
      <c r="D438" s="62" t="s">
        <v>676</v>
      </c>
      <c r="E438" s="63" t="s">
        <v>452</v>
      </c>
      <c r="F438" s="53">
        <f t="shared" ref="F438:G440" si="82">F439</f>
        <v>1510138</v>
      </c>
      <c r="G438" s="53">
        <f t="shared" si="82"/>
        <v>764789.53</v>
      </c>
      <c r="H438" s="37">
        <f t="shared" si="76"/>
        <v>745348.47</v>
      </c>
    </row>
    <row r="439" spans="1:8" ht="30" customHeight="1" x14ac:dyDescent="0.2">
      <c r="A439" s="27" t="s">
        <v>373</v>
      </c>
      <c r="B439" s="73" t="s">
        <v>875</v>
      </c>
      <c r="C439" s="74" t="s">
        <v>924</v>
      </c>
      <c r="D439" s="62" t="s">
        <v>676</v>
      </c>
      <c r="E439" s="63" t="s">
        <v>470</v>
      </c>
      <c r="F439" s="53">
        <f t="shared" si="82"/>
        <v>1510138</v>
      </c>
      <c r="G439" s="53">
        <f t="shared" si="82"/>
        <v>764789.53</v>
      </c>
      <c r="H439" s="37">
        <f t="shared" si="76"/>
        <v>745348.47</v>
      </c>
    </row>
    <row r="440" spans="1:8" ht="21.75" customHeight="1" x14ac:dyDescent="0.2">
      <c r="A440" s="27" t="s">
        <v>374</v>
      </c>
      <c r="B440" s="73" t="s">
        <v>875</v>
      </c>
      <c r="C440" s="74" t="s">
        <v>924</v>
      </c>
      <c r="D440" s="62" t="s">
        <v>676</v>
      </c>
      <c r="E440" s="63" t="s">
        <v>471</v>
      </c>
      <c r="F440" s="53">
        <f t="shared" si="82"/>
        <v>1510138</v>
      </c>
      <c r="G440" s="53">
        <f t="shared" si="82"/>
        <v>764789.53</v>
      </c>
      <c r="H440" s="37">
        <f t="shared" si="76"/>
        <v>745348.47</v>
      </c>
    </row>
    <row r="441" spans="1:8" ht="75.75" customHeight="1" x14ac:dyDescent="0.2">
      <c r="A441" s="27" t="s">
        <v>396</v>
      </c>
      <c r="B441" s="73" t="s">
        <v>875</v>
      </c>
      <c r="C441" s="74" t="s">
        <v>924</v>
      </c>
      <c r="D441" s="62" t="s">
        <v>676</v>
      </c>
      <c r="E441" s="63" t="s">
        <v>939</v>
      </c>
      <c r="F441" s="67">
        <v>1510138</v>
      </c>
      <c r="G441" s="72">
        <v>764789.53</v>
      </c>
      <c r="H441" s="82">
        <f t="shared" si="76"/>
        <v>745348.47</v>
      </c>
    </row>
    <row r="442" spans="1:8" ht="42" customHeight="1" x14ac:dyDescent="0.2">
      <c r="A442" s="39" t="s">
        <v>684</v>
      </c>
      <c r="B442" s="73" t="s">
        <v>875</v>
      </c>
      <c r="C442" s="74" t="s">
        <v>924</v>
      </c>
      <c r="D442" s="71" t="s">
        <v>685</v>
      </c>
      <c r="E442" s="70" t="s">
        <v>452</v>
      </c>
      <c r="F442" s="54">
        <f t="shared" ref="F442:G445" si="83">F443</f>
        <v>100800</v>
      </c>
      <c r="G442" s="54">
        <f t="shared" si="83"/>
        <v>100800</v>
      </c>
      <c r="H442" s="36">
        <f t="shared" si="76"/>
        <v>0</v>
      </c>
    </row>
    <row r="443" spans="1:8" ht="44.25" customHeight="1" x14ac:dyDescent="0.2">
      <c r="A443" s="27" t="s">
        <v>529</v>
      </c>
      <c r="B443" s="73" t="s">
        <v>875</v>
      </c>
      <c r="C443" s="74" t="s">
        <v>924</v>
      </c>
      <c r="D443" s="62" t="s">
        <v>686</v>
      </c>
      <c r="E443" s="63" t="s">
        <v>452</v>
      </c>
      <c r="F443" s="53">
        <f t="shared" si="83"/>
        <v>100800</v>
      </c>
      <c r="G443" s="53">
        <f t="shared" si="83"/>
        <v>100800</v>
      </c>
      <c r="H443" s="37">
        <f t="shared" si="76"/>
        <v>0</v>
      </c>
    </row>
    <row r="444" spans="1:8" ht="36" customHeight="1" x14ac:dyDescent="0.2">
      <c r="A444" s="27" t="s">
        <v>373</v>
      </c>
      <c r="B444" s="73" t="s">
        <v>875</v>
      </c>
      <c r="C444" s="74" t="s">
        <v>924</v>
      </c>
      <c r="D444" s="62" t="s">
        <v>686</v>
      </c>
      <c r="E444" s="63" t="s">
        <v>470</v>
      </c>
      <c r="F444" s="53">
        <f t="shared" si="83"/>
        <v>100800</v>
      </c>
      <c r="G444" s="53">
        <f t="shared" si="83"/>
        <v>100800</v>
      </c>
      <c r="H444" s="37">
        <f t="shared" si="76"/>
        <v>0</v>
      </c>
    </row>
    <row r="445" spans="1:8" ht="24.75" customHeight="1" x14ac:dyDescent="0.2">
      <c r="A445" s="27" t="s">
        <v>374</v>
      </c>
      <c r="B445" s="73" t="s">
        <v>875</v>
      </c>
      <c r="C445" s="74" t="s">
        <v>924</v>
      </c>
      <c r="D445" s="62" t="s">
        <v>686</v>
      </c>
      <c r="E445" s="63" t="s">
        <v>471</v>
      </c>
      <c r="F445" s="53">
        <f t="shared" si="83"/>
        <v>100800</v>
      </c>
      <c r="G445" s="53">
        <f t="shared" si="83"/>
        <v>100800</v>
      </c>
      <c r="H445" s="37">
        <f t="shared" si="76"/>
        <v>0</v>
      </c>
    </row>
    <row r="446" spans="1:8" ht="24.75" customHeight="1" x14ac:dyDescent="0.2">
      <c r="A446" s="27" t="s">
        <v>375</v>
      </c>
      <c r="B446" s="73" t="s">
        <v>875</v>
      </c>
      <c r="C446" s="74" t="s">
        <v>924</v>
      </c>
      <c r="D446" s="62" t="s">
        <v>686</v>
      </c>
      <c r="E446" s="63" t="s">
        <v>885</v>
      </c>
      <c r="F446" s="67">
        <v>100800</v>
      </c>
      <c r="G446" s="72">
        <v>100800</v>
      </c>
      <c r="H446" s="82">
        <f t="shared" si="76"/>
        <v>0</v>
      </c>
    </row>
    <row r="447" spans="1:8" ht="24.75" customHeight="1" x14ac:dyDescent="0.2">
      <c r="A447" s="32" t="s">
        <v>687</v>
      </c>
      <c r="B447" s="73" t="s">
        <v>875</v>
      </c>
      <c r="C447" s="74" t="s">
        <v>924</v>
      </c>
      <c r="D447" s="71" t="s">
        <v>688</v>
      </c>
      <c r="E447" s="70" t="s">
        <v>452</v>
      </c>
      <c r="F447" s="54">
        <f t="shared" ref="F447:G450" si="84">F448</f>
        <v>170000</v>
      </c>
      <c r="G447" s="54">
        <f t="shared" si="84"/>
        <v>120000</v>
      </c>
      <c r="H447" s="36">
        <f t="shared" si="76"/>
        <v>50000</v>
      </c>
    </row>
    <row r="448" spans="1:8" ht="35.25" customHeight="1" x14ac:dyDescent="0.2">
      <c r="A448" s="27" t="s">
        <v>689</v>
      </c>
      <c r="B448" s="73" t="s">
        <v>875</v>
      </c>
      <c r="C448" s="74" t="s">
        <v>924</v>
      </c>
      <c r="D448" s="62" t="s">
        <v>690</v>
      </c>
      <c r="E448" s="63" t="s">
        <v>452</v>
      </c>
      <c r="F448" s="53">
        <f t="shared" si="84"/>
        <v>170000</v>
      </c>
      <c r="G448" s="53">
        <f t="shared" si="84"/>
        <v>120000</v>
      </c>
      <c r="H448" s="37">
        <f t="shared" si="76"/>
        <v>50000</v>
      </c>
    </row>
    <row r="449" spans="1:8" ht="32.25" customHeight="1" x14ac:dyDescent="0.2">
      <c r="A449" s="27" t="s">
        <v>373</v>
      </c>
      <c r="B449" s="73" t="s">
        <v>875</v>
      </c>
      <c r="C449" s="74" t="s">
        <v>924</v>
      </c>
      <c r="D449" s="62" t="s">
        <v>690</v>
      </c>
      <c r="E449" s="63" t="s">
        <v>470</v>
      </c>
      <c r="F449" s="53">
        <f t="shared" si="84"/>
        <v>170000</v>
      </c>
      <c r="G449" s="53">
        <f t="shared" si="84"/>
        <v>120000</v>
      </c>
      <c r="H449" s="37">
        <f t="shared" si="76"/>
        <v>50000</v>
      </c>
    </row>
    <row r="450" spans="1:8" ht="24.75" customHeight="1" x14ac:dyDescent="0.2">
      <c r="A450" s="27" t="s">
        <v>374</v>
      </c>
      <c r="B450" s="73" t="s">
        <v>875</v>
      </c>
      <c r="C450" s="74" t="s">
        <v>924</v>
      </c>
      <c r="D450" s="62" t="s">
        <v>690</v>
      </c>
      <c r="E450" s="63" t="s">
        <v>471</v>
      </c>
      <c r="F450" s="53">
        <f t="shared" si="84"/>
        <v>170000</v>
      </c>
      <c r="G450" s="53">
        <f t="shared" si="84"/>
        <v>120000</v>
      </c>
      <c r="H450" s="37">
        <f t="shared" si="76"/>
        <v>50000</v>
      </c>
    </row>
    <row r="451" spans="1:8" ht="24.75" customHeight="1" x14ac:dyDescent="0.2">
      <c r="A451" s="27" t="s">
        <v>375</v>
      </c>
      <c r="B451" s="73" t="s">
        <v>875</v>
      </c>
      <c r="C451" s="74" t="s">
        <v>924</v>
      </c>
      <c r="D451" s="62" t="s">
        <v>690</v>
      </c>
      <c r="E451" s="63" t="s">
        <v>885</v>
      </c>
      <c r="F451" s="67">
        <v>170000</v>
      </c>
      <c r="G451" s="113">
        <v>120000</v>
      </c>
      <c r="H451" s="82">
        <f t="shared" si="76"/>
        <v>50000</v>
      </c>
    </row>
    <row r="452" spans="1:8" ht="24.75" customHeight="1" x14ac:dyDescent="0.2">
      <c r="A452" s="27" t="s">
        <v>399</v>
      </c>
      <c r="B452" s="73" t="s">
        <v>875</v>
      </c>
      <c r="C452" s="74" t="s">
        <v>932</v>
      </c>
      <c r="D452" s="62" t="s">
        <v>610</v>
      </c>
      <c r="E452" s="63" t="s">
        <v>452</v>
      </c>
      <c r="F452" s="53">
        <f>F453+F466+F472</f>
        <v>20514473.5</v>
      </c>
      <c r="G452" s="53">
        <f>G453+G466+G472</f>
        <v>9344441.4100000001</v>
      </c>
      <c r="H452" s="37">
        <f t="shared" si="76"/>
        <v>11170032.09</v>
      </c>
    </row>
    <row r="453" spans="1:8" ht="45" customHeight="1" x14ac:dyDescent="0.2">
      <c r="A453" s="27" t="s">
        <v>670</v>
      </c>
      <c r="B453" s="73" t="s">
        <v>875</v>
      </c>
      <c r="C453" s="74" t="s">
        <v>932</v>
      </c>
      <c r="D453" s="62" t="s">
        <v>671</v>
      </c>
      <c r="E453" s="63" t="s">
        <v>452</v>
      </c>
      <c r="F453" s="53">
        <f>F454</f>
        <v>4346447.5</v>
      </c>
      <c r="G453" s="53">
        <f>G454</f>
        <v>2092399.46</v>
      </c>
      <c r="H453" s="37">
        <f t="shared" si="76"/>
        <v>2254048.04</v>
      </c>
    </row>
    <row r="454" spans="1:8" ht="33.75" customHeight="1" x14ac:dyDescent="0.2">
      <c r="A454" s="39" t="s">
        <v>677</v>
      </c>
      <c r="B454" s="73" t="s">
        <v>875</v>
      </c>
      <c r="C454" s="74" t="s">
        <v>932</v>
      </c>
      <c r="D454" s="71" t="s">
        <v>678</v>
      </c>
      <c r="E454" s="70" t="s">
        <v>452</v>
      </c>
      <c r="F454" s="54">
        <f>F455+F459</f>
        <v>4346447.5</v>
      </c>
      <c r="G454" s="54">
        <f>G455+G459</f>
        <v>2092399.46</v>
      </c>
      <c r="H454" s="36">
        <f t="shared" si="76"/>
        <v>2254048.04</v>
      </c>
    </row>
    <row r="455" spans="1:8" ht="33" customHeight="1" x14ac:dyDescent="0.2">
      <c r="A455" s="27" t="s">
        <v>979</v>
      </c>
      <c r="B455" s="73" t="s">
        <v>875</v>
      </c>
      <c r="C455" s="74" t="s">
        <v>932</v>
      </c>
      <c r="D455" s="62" t="s">
        <v>679</v>
      </c>
      <c r="E455" s="63" t="s">
        <v>452</v>
      </c>
      <c r="F455" s="53">
        <f t="shared" ref="F455:G457" si="85">F456</f>
        <v>435000</v>
      </c>
      <c r="G455" s="53">
        <f t="shared" si="85"/>
        <v>382059.46</v>
      </c>
      <c r="H455" s="37">
        <f t="shared" si="76"/>
        <v>52940.539999999979</v>
      </c>
    </row>
    <row r="456" spans="1:8" ht="36.75" customHeight="1" x14ac:dyDescent="0.2">
      <c r="A456" s="27" t="s">
        <v>373</v>
      </c>
      <c r="B456" s="73" t="s">
        <v>875</v>
      </c>
      <c r="C456" s="74" t="s">
        <v>932</v>
      </c>
      <c r="D456" s="62" t="s">
        <v>679</v>
      </c>
      <c r="E456" s="63" t="s">
        <v>470</v>
      </c>
      <c r="F456" s="53">
        <f t="shared" si="85"/>
        <v>435000</v>
      </c>
      <c r="G456" s="53">
        <f t="shared" si="85"/>
        <v>382059.46</v>
      </c>
      <c r="H456" s="37">
        <f t="shared" si="76"/>
        <v>52940.539999999979</v>
      </c>
    </row>
    <row r="457" spans="1:8" ht="24.75" customHeight="1" x14ac:dyDescent="0.2">
      <c r="A457" s="27" t="s">
        <v>374</v>
      </c>
      <c r="B457" s="73" t="s">
        <v>875</v>
      </c>
      <c r="C457" s="74" t="s">
        <v>932</v>
      </c>
      <c r="D457" s="62" t="s">
        <v>679</v>
      </c>
      <c r="E457" s="63" t="s">
        <v>471</v>
      </c>
      <c r="F457" s="53">
        <f t="shared" si="85"/>
        <v>435000</v>
      </c>
      <c r="G457" s="53">
        <f t="shared" si="85"/>
        <v>382059.46</v>
      </c>
      <c r="H457" s="37">
        <f t="shared" si="76"/>
        <v>52940.539999999979</v>
      </c>
    </row>
    <row r="458" spans="1:8" ht="24.75" customHeight="1" x14ac:dyDescent="0.2">
      <c r="A458" s="27" t="s">
        <v>375</v>
      </c>
      <c r="B458" s="73" t="s">
        <v>875</v>
      </c>
      <c r="C458" s="74" t="s">
        <v>932</v>
      </c>
      <c r="D458" s="62" t="s">
        <v>679</v>
      </c>
      <c r="E458" s="63" t="s">
        <v>885</v>
      </c>
      <c r="F458" s="67">
        <v>435000</v>
      </c>
      <c r="G458" s="72">
        <v>382059.46</v>
      </c>
      <c r="H458" s="82">
        <f t="shared" si="76"/>
        <v>52940.539999999979</v>
      </c>
    </row>
    <row r="459" spans="1:8" ht="45" customHeight="1" x14ac:dyDescent="0.2">
      <c r="A459" s="27" t="s">
        <v>680</v>
      </c>
      <c r="B459" s="73" t="s">
        <v>875</v>
      </c>
      <c r="C459" s="74" t="s">
        <v>932</v>
      </c>
      <c r="D459" s="62" t="s">
        <v>681</v>
      </c>
      <c r="E459" s="63" t="s">
        <v>452</v>
      </c>
      <c r="F459" s="53">
        <f>F460+F463</f>
        <v>3911447.5</v>
      </c>
      <c r="G459" s="53">
        <f>G460+G463</f>
        <v>1710340</v>
      </c>
      <c r="H459" s="37">
        <f t="shared" si="76"/>
        <v>2201107.5</v>
      </c>
    </row>
    <row r="460" spans="1:8" ht="23.25" customHeight="1" x14ac:dyDescent="0.2">
      <c r="A460" s="27" t="s">
        <v>400</v>
      </c>
      <c r="B460" s="73" t="s">
        <v>875</v>
      </c>
      <c r="C460" s="74" t="s">
        <v>932</v>
      </c>
      <c r="D460" s="62" t="s">
        <v>681</v>
      </c>
      <c r="E460" s="63" t="s">
        <v>668</v>
      </c>
      <c r="F460" s="53">
        <f>F461</f>
        <v>300000</v>
      </c>
      <c r="G460" s="53">
        <f>G461</f>
        <v>30000</v>
      </c>
      <c r="H460" s="37">
        <f t="shared" si="76"/>
        <v>270000</v>
      </c>
    </row>
    <row r="461" spans="1:8" ht="36.75" customHeight="1" x14ac:dyDescent="0.2">
      <c r="A461" s="27" t="s">
        <v>401</v>
      </c>
      <c r="B461" s="73" t="s">
        <v>875</v>
      </c>
      <c r="C461" s="74" t="s">
        <v>932</v>
      </c>
      <c r="D461" s="62" t="s">
        <v>681</v>
      </c>
      <c r="E461" s="63" t="s">
        <v>669</v>
      </c>
      <c r="F461" s="53">
        <f>F462</f>
        <v>300000</v>
      </c>
      <c r="G461" s="53">
        <f>G462</f>
        <v>30000</v>
      </c>
      <c r="H461" s="37">
        <f t="shared" si="76"/>
        <v>270000</v>
      </c>
    </row>
    <row r="462" spans="1:8" ht="36.75" customHeight="1" x14ac:dyDescent="0.2">
      <c r="A462" s="27" t="s">
        <v>402</v>
      </c>
      <c r="B462" s="73" t="s">
        <v>875</v>
      </c>
      <c r="C462" s="74" t="s">
        <v>932</v>
      </c>
      <c r="D462" s="62" t="s">
        <v>681</v>
      </c>
      <c r="E462" s="63" t="s">
        <v>937</v>
      </c>
      <c r="F462" s="67">
        <v>300000</v>
      </c>
      <c r="G462" s="72">
        <v>30000</v>
      </c>
      <c r="H462" s="82">
        <f t="shared" si="76"/>
        <v>270000</v>
      </c>
    </row>
    <row r="463" spans="1:8" ht="34.5" customHeight="1" x14ac:dyDescent="0.2">
      <c r="A463" s="27" t="s">
        <v>373</v>
      </c>
      <c r="B463" s="73" t="s">
        <v>875</v>
      </c>
      <c r="C463" s="74" t="s">
        <v>932</v>
      </c>
      <c r="D463" s="62" t="s">
        <v>681</v>
      </c>
      <c r="E463" s="63" t="s">
        <v>470</v>
      </c>
      <c r="F463" s="53">
        <f>F464</f>
        <v>3611447.5</v>
      </c>
      <c r="G463" s="53">
        <f>G464</f>
        <v>1680340</v>
      </c>
      <c r="H463" s="37">
        <f t="shared" si="76"/>
        <v>1931107.5</v>
      </c>
    </row>
    <row r="464" spans="1:8" ht="22.5" customHeight="1" x14ac:dyDescent="0.2">
      <c r="A464" s="27" t="s">
        <v>374</v>
      </c>
      <c r="B464" s="73" t="s">
        <v>875</v>
      </c>
      <c r="C464" s="74" t="s">
        <v>932</v>
      </c>
      <c r="D464" s="62" t="s">
        <v>681</v>
      </c>
      <c r="E464" s="63" t="s">
        <v>471</v>
      </c>
      <c r="F464" s="53">
        <f>F465</f>
        <v>3611447.5</v>
      </c>
      <c r="G464" s="53">
        <f>G465</f>
        <v>1680340</v>
      </c>
      <c r="H464" s="37">
        <f t="shared" si="76"/>
        <v>1931107.5</v>
      </c>
    </row>
    <row r="465" spans="1:8" ht="22.5" customHeight="1" x14ac:dyDescent="0.2">
      <c r="A465" s="27" t="s">
        <v>375</v>
      </c>
      <c r="B465" s="73" t="s">
        <v>875</v>
      </c>
      <c r="C465" s="74" t="s">
        <v>932</v>
      </c>
      <c r="D465" s="62" t="s">
        <v>681</v>
      </c>
      <c r="E465" s="63" t="s">
        <v>885</v>
      </c>
      <c r="F465" s="67">
        <v>3611447.5</v>
      </c>
      <c r="G465" s="72">
        <v>1680340</v>
      </c>
      <c r="H465" s="82">
        <f t="shared" si="76"/>
        <v>1931107.5</v>
      </c>
    </row>
    <row r="466" spans="1:8" ht="33.75" customHeight="1" x14ac:dyDescent="0.2">
      <c r="A466" s="30" t="s">
        <v>691</v>
      </c>
      <c r="B466" s="73" t="s">
        <v>875</v>
      </c>
      <c r="C466" s="74" t="s">
        <v>932</v>
      </c>
      <c r="D466" s="62" t="s">
        <v>692</v>
      </c>
      <c r="E466" s="63" t="s">
        <v>452</v>
      </c>
      <c r="F466" s="53">
        <f t="shared" ref="F466:G470" si="86">F467</f>
        <v>73530</v>
      </c>
      <c r="G466" s="53">
        <f t="shared" si="86"/>
        <v>21996</v>
      </c>
      <c r="H466" s="37">
        <f t="shared" si="76"/>
        <v>51534</v>
      </c>
    </row>
    <row r="467" spans="1:8" ht="33.75" customHeight="1" x14ac:dyDescent="0.2">
      <c r="A467" s="39" t="s">
        <v>569</v>
      </c>
      <c r="B467" s="73" t="s">
        <v>875</v>
      </c>
      <c r="C467" s="74" t="s">
        <v>932</v>
      </c>
      <c r="D467" s="71" t="s">
        <v>693</v>
      </c>
      <c r="E467" s="70" t="s">
        <v>452</v>
      </c>
      <c r="F467" s="54">
        <f t="shared" si="86"/>
        <v>73530</v>
      </c>
      <c r="G467" s="54">
        <f t="shared" si="86"/>
        <v>21996</v>
      </c>
      <c r="H467" s="36">
        <f t="shared" si="76"/>
        <v>51534</v>
      </c>
    </row>
    <row r="468" spans="1:8" ht="36.75" customHeight="1" x14ac:dyDescent="0.2">
      <c r="A468" s="27" t="s">
        <v>571</v>
      </c>
      <c r="B468" s="73" t="s">
        <v>875</v>
      </c>
      <c r="C468" s="74" t="s">
        <v>932</v>
      </c>
      <c r="D468" s="62" t="s">
        <v>694</v>
      </c>
      <c r="E468" s="63" t="s">
        <v>452</v>
      </c>
      <c r="F468" s="53">
        <f t="shared" si="86"/>
        <v>73530</v>
      </c>
      <c r="G468" s="53">
        <f t="shared" si="86"/>
        <v>21996</v>
      </c>
      <c r="H468" s="37">
        <f t="shared" si="76"/>
        <v>51534</v>
      </c>
    </row>
    <row r="469" spans="1:8" ht="36" customHeight="1" x14ac:dyDescent="0.2">
      <c r="A469" s="27" t="s">
        <v>695</v>
      </c>
      <c r="B469" s="73" t="s">
        <v>875</v>
      </c>
      <c r="C469" s="74" t="s">
        <v>932</v>
      </c>
      <c r="D469" s="62" t="s">
        <v>694</v>
      </c>
      <c r="E469" s="63" t="s">
        <v>339</v>
      </c>
      <c r="F469" s="53">
        <f t="shared" si="86"/>
        <v>73530</v>
      </c>
      <c r="G469" s="53">
        <f t="shared" si="86"/>
        <v>21996</v>
      </c>
      <c r="H469" s="37">
        <f t="shared" si="76"/>
        <v>51534</v>
      </c>
    </row>
    <row r="470" spans="1:8" ht="33" customHeight="1" x14ac:dyDescent="0.2">
      <c r="A470" s="27" t="s">
        <v>459</v>
      </c>
      <c r="B470" s="73" t="s">
        <v>875</v>
      </c>
      <c r="C470" s="74" t="s">
        <v>932</v>
      </c>
      <c r="D470" s="62" t="s">
        <v>694</v>
      </c>
      <c r="E470" s="63" t="s">
        <v>460</v>
      </c>
      <c r="F470" s="53">
        <f t="shared" si="86"/>
        <v>73530</v>
      </c>
      <c r="G470" s="53">
        <f t="shared" si="86"/>
        <v>21996</v>
      </c>
      <c r="H470" s="37">
        <f t="shared" si="76"/>
        <v>51534</v>
      </c>
    </row>
    <row r="471" spans="1:8" ht="33" customHeight="1" x14ac:dyDescent="0.2">
      <c r="A471" s="27" t="s">
        <v>350</v>
      </c>
      <c r="B471" s="73" t="s">
        <v>875</v>
      </c>
      <c r="C471" s="74" t="s">
        <v>932</v>
      </c>
      <c r="D471" s="62" t="s">
        <v>694</v>
      </c>
      <c r="E471" s="63" t="s">
        <v>880</v>
      </c>
      <c r="F471" s="67">
        <v>73530</v>
      </c>
      <c r="G471" s="72">
        <v>21996</v>
      </c>
      <c r="H471" s="82">
        <f t="shared" ref="H471:H534" si="87">F471-G471</f>
        <v>51534</v>
      </c>
    </row>
    <row r="472" spans="1:8" ht="35.25" customHeight="1" x14ac:dyDescent="0.2">
      <c r="A472" s="27" t="s">
        <v>696</v>
      </c>
      <c r="B472" s="73" t="s">
        <v>875</v>
      </c>
      <c r="C472" s="74" t="s">
        <v>932</v>
      </c>
      <c r="D472" s="62" t="s">
        <v>697</v>
      </c>
      <c r="E472" s="63" t="s">
        <v>452</v>
      </c>
      <c r="F472" s="53">
        <f>F473+F485</f>
        <v>16094496</v>
      </c>
      <c r="G472" s="53">
        <f>G473+G485</f>
        <v>7230045.9500000002</v>
      </c>
      <c r="H472" s="37">
        <f t="shared" si="87"/>
        <v>8864450.0500000007</v>
      </c>
    </row>
    <row r="473" spans="1:8" ht="29.25" customHeight="1" x14ac:dyDescent="0.2">
      <c r="A473" s="27" t="s">
        <v>700</v>
      </c>
      <c r="B473" s="73" t="s">
        <v>875</v>
      </c>
      <c r="C473" s="74" t="s">
        <v>932</v>
      </c>
      <c r="D473" s="62" t="s">
        <v>701</v>
      </c>
      <c r="E473" s="63" t="s">
        <v>452</v>
      </c>
      <c r="F473" s="53">
        <f>F474+F478+F482</f>
        <v>15954496</v>
      </c>
      <c r="G473" s="53">
        <f>G474+G478+G482</f>
        <v>7185045.9500000002</v>
      </c>
      <c r="H473" s="37">
        <f t="shared" si="87"/>
        <v>8769450.0500000007</v>
      </c>
    </row>
    <row r="474" spans="1:8" ht="59.25" customHeight="1" x14ac:dyDescent="0.2">
      <c r="A474" s="27" t="s">
        <v>341</v>
      </c>
      <c r="B474" s="73" t="s">
        <v>875</v>
      </c>
      <c r="C474" s="74" t="s">
        <v>932</v>
      </c>
      <c r="D474" s="62" t="s">
        <v>701</v>
      </c>
      <c r="E474" s="63" t="s">
        <v>467</v>
      </c>
      <c r="F474" s="53">
        <f>F475</f>
        <v>14019666</v>
      </c>
      <c r="G474" s="53">
        <f>G475</f>
        <v>6400673.3200000003</v>
      </c>
      <c r="H474" s="37">
        <f t="shared" si="87"/>
        <v>7618992.6799999997</v>
      </c>
    </row>
    <row r="475" spans="1:8" ht="21" customHeight="1" x14ac:dyDescent="0.2">
      <c r="A475" s="27" t="s">
        <v>357</v>
      </c>
      <c r="B475" s="73" t="s">
        <v>875</v>
      </c>
      <c r="C475" s="74" t="s">
        <v>932</v>
      </c>
      <c r="D475" s="62" t="s">
        <v>701</v>
      </c>
      <c r="E475" s="63" t="s">
        <v>544</v>
      </c>
      <c r="F475" s="53">
        <f>F476+F477</f>
        <v>14019666</v>
      </c>
      <c r="G475" s="53">
        <f>G476+G477</f>
        <v>6400673.3200000003</v>
      </c>
      <c r="H475" s="37">
        <f t="shared" si="87"/>
        <v>7618992.6799999997</v>
      </c>
    </row>
    <row r="476" spans="1:8" ht="21" customHeight="1" x14ac:dyDescent="0.2">
      <c r="A476" s="27" t="s">
        <v>358</v>
      </c>
      <c r="B476" s="73" t="s">
        <v>875</v>
      </c>
      <c r="C476" s="74" t="s">
        <v>932</v>
      </c>
      <c r="D476" s="62" t="s">
        <v>701</v>
      </c>
      <c r="E476" s="63" t="s">
        <v>929</v>
      </c>
      <c r="F476" s="67">
        <v>10779390</v>
      </c>
      <c r="G476" s="68">
        <v>5129557.42</v>
      </c>
      <c r="H476" s="82">
        <f t="shared" si="87"/>
        <v>5649832.5800000001</v>
      </c>
    </row>
    <row r="477" spans="1:8" ht="48.75" customHeight="1" x14ac:dyDescent="0.2">
      <c r="A477" s="27" t="s">
        <v>360</v>
      </c>
      <c r="B477" s="73" t="s">
        <v>875</v>
      </c>
      <c r="C477" s="74" t="s">
        <v>932</v>
      </c>
      <c r="D477" s="62" t="s">
        <v>701</v>
      </c>
      <c r="E477" s="63" t="s">
        <v>930</v>
      </c>
      <c r="F477" s="67">
        <v>3240276</v>
      </c>
      <c r="G477" s="68">
        <v>1271115.8999999999</v>
      </c>
      <c r="H477" s="82">
        <f t="shared" si="87"/>
        <v>1969160.1</v>
      </c>
    </row>
    <row r="478" spans="1:8" ht="35.25" customHeight="1" x14ac:dyDescent="0.2">
      <c r="A478" s="27" t="s">
        <v>348</v>
      </c>
      <c r="B478" s="73" t="s">
        <v>875</v>
      </c>
      <c r="C478" s="74" t="s">
        <v>932</v>
      </c>
      <c r="D478" s="62" t="s">
        <v>701</v>
      </c>
      <c r="E478" s="63" t="s">
        <v>339</v>
      </c>
      <c r="F478" s="53">
        <f>F479</f>
        <v>1930330</v>
      </c>
      <c r="G478" s="53">
        <f>G479</f>
        <v>784372.63</v>
      </c>
      <c r="H478" s="37">
        <f t="shared" si="87"/>
        <v>1145957.3700000001</v>
      </c>
    </row>
    <row r="479" spans="1:8" ht="32.25" customHeight="1" x14ac:dyDescent="0.2">
      <c r="A479" s="27" t="s">
        <v>459</v>
      </c>
      <c r="B479" s="73" t="s">
        <v>875</v>
      </c>
      <c r="C479" s="74" t="s">
        <v>932</v>
      </c>
      <c r="D479" s="62" t="s">
        <v>701</v>
      </c>
      <c r="E479" s="63" t="s">
        <v>460</v>
      </c>
      <c r="F479" s="53">
        <f>F480+F481</f>
        <v>1930330</v>
      </c>
      <c r="G479" s="53">
        <f>G480+G481</f>
        <v>784372.63</v>
      </c>
      <c r="H479" s="37">
        <f t="shared" si="87"/>
        <v>1145957.3700000001</v>
      </c>
    </row>
    <row r="480" spans="1:8" ht="32.25" customHeight="1" x14ac:dyDescent="0.2">
      <c r="A480" s="27" t="s">
        <v>350</v>
      </c>
      <c r="B480" s="73" t="s">
        <v>875</v>
      </c>
      <c r="C480" s="74" t="s">
        <v>932</v>
      </c>
      <c r="D480" s="62" t="s">
        <v>701</v>
      </c>
      <c r="E480" s="63" t="s">
        <v>880</v>
      </c>
      <c r="F480" s="67">
        <v>1574900</v>
      </c>
      <c r="G480" s="68">
        <v>553041.63</v>
      </c>
      <c r="H480" s="82">
        <f t="shared" si="87"/>
        <v>1021858.37</v>
      </c>
    </row>
    <row r="481" spans="1:8" ht="22.5" customHeight="1" x14ac:dyDescent="0.2">
      <c r="A481" s="27" t="s">
        <v>362</v>
      </c>
      <c r="B481" s="73" t="s">
        <v>875</v>
      </c>
      <c r="C481" s="74" t="s">
        <v>932</v>
      </c>
      <c r="D481" s="62" t="s">
        <v>701</v>
      </c>
      <c r="E481" s="63" t="s">
        <v>907</v>
      </c>
      <c r="F481" s="67">
        <v>355430</v>
      </c>
      <c r="G481" s="68">
        <v>231331</v>
      </c>
      <c r="H481" s="82">
        <f t="shared" si="87"/>
        <v>124099</v>
      </c>
    </row>
    <row r="482" spans="1:8" ht="21" customHeight="1" outlineLevel="5" x14ac:dyDescent="0.2">
      <c r="A482" s="27" t="s">
        <v>352</v>
      </c>
      <c r="B482" s="73" t="s">
        <v>875</v>
      </c>
      <c r="C482" s="74" t="s">
        <v>932</v>
      </c>
      <c r="D482" s="62" t="s">
        <v>701</v>
      </c>
      <c r="E482" s="63" t="s">
        <v>455</v>
      </c>
      <c r="F482" s="53">
        <f>F483</f>
        <v>4500</v>
      </c>
      <c r="G482" s="53">
        <f>G483</f>
        <v>0</v>
      </c>
      <c r="H482" s="37">
        <f t="shared" si="87"/>
        <v>4500</v>
      </c>
    </row>
    <row r="483" spans="1:8" ht="24.75" customHeight="1" outlineLevel="5" x14ac:dyDescent="0.2">
      <c r="A483" s="27" t="s">
        <v>363</v>
      </c>
      <c r="B483" s="73" t="s">
        <v>875</v>
      </c>
      <c r="C483" s="74" t="s">
        <v>932</v>
      </c>
      <c r="D483" s="62" t="s">
        <v>701</v>
      </c>
      <c r="E483" s="63" t="s">
        <v>539</v>
      </c>
      <c r="F483" s="53">
        <f>F484</f>
        <v>4500</v>
      </c>
      <c r="G483" s="53">
        <f>G484</f>
        <v>0</v>
      </c>
      <c r="H483" s="37">
        <f t="shared" si="87"/>
        <v>4500</v>
      </c>
    </row>
    <row r="484" spans="1:8" ht="24.75" customHeight="1" outlineLevel="5" x14ac:dyDescent="0.2">
      <c r="A484" s="27" t="s">
        <v>365</v>
      </c>
      <c r="B484" s="73" t="s">
        <v>875</v>
      </c>
      <c r="C484" s="74" t="s">
        <v>932</v>
      </c>
      <c r="D484" s="62" t="s">
        <v>701</v>
      </c>
      <c r="E484" s="63" t="s">
        <v>941</v>
      </c>
      <c r="F484" s="67">
        <v>4500</v>
      </c>
      <c r="G484" s="72">
        <v>0</v>
      </c>
      <c r="H484" s="82">
        <f t="shared" si="87"/>
        <v>4500</v>
      </c>
    </row>
    <row r="485" spans="1:8" ht="30" customHeight="1" outlineLevel="5" x14ac:dyDescent="0.2">
      <c r="A485" s="27" t="s">
        <v>702</v>
      </c>
      <c r="B485" s="73" t="s">
        <v>875</v>
      </c>
      <c r="C485" s="74" t="s">
        <v>932</v>
      </c>
      <c r="D485" s="62" t="s">
        <v>703</v>
      </c>
      <c r="E485" s="63" t="s">
        <v>452</v>
      </c>
      <c r="F485" s="53">
        <f t="shared" ref="F485:G487" si="88">F486</f>
        <v>140000</v>
      </c>
      <c r="G485" s="53">
        <f t="shared" si="88"/>
        <v>45000</v>
      </c>
      <c r="H485" s="37">
        <f t="shared" si="87"/>
        <v>95000</v>
      </c>
    </row>
    <row r="486" spans="1:8" ht="30" customHeight="1" outlineLevel="5" x14ac:dyDescent="0.2">
      <c r="A486" s="27" t="s">
        <v>348</v>
      </c>
      <c r="B486" s="73" t="s">
        <v>875</v>
      </c>
      <c r="C486" s="74" t="s">
        <v>932</v>
      </c>
      <c r="D486" s="62" t="s">
        <v>703</v>
      </c>
      <c r="E486" s="63" t="s">
        <v>339</v>
      </c>
      <c r="F486" s="53">
        <f t="shared" si="88"/>
        <v>140000</v>
      </c>
      <c r="G486" s="53">
        <f t="shared" si="88"/>
        <v>45000</v>
      </c>
      <c r="H486" s="37">
        <f t="shared" si="87"/>
        <v>95000</v>
      </c>
    </row>
    <row r="487" spans="1:8" ht="30" customHeight="1" outlineLevel="5" x14ac:dyDescent="0.2">
      <c r="A487" s="27" t="s">
        <v>459</v>
      </c>
      <c r="B487" s="73" t="s">
        <v>875</v>
      </c>
      <c r="C487" s="74" t="s">
        <v>932</v>
      </c>
      <c r="D487" s="62" t="s">
        <v>703</v>
      </c>
      <c r="E487" s="63" t="s">
        <v>460</v>
      </c>
      <c r="F487" s="53">
        <f t="shared" si="88"/>
        <v>140000</v>
      </c>
      <c r="G487" s="53">
        <f t="shared" si="88"/>
        <v>45000</v>
      </c>
      <c r="H487" s="37">
        <f t="shared" si="87"/>
        <v>95000</v>
      </c>
    </row>
    <row r="488" spans="1:8" ht="30" customHeight="1" outlineLevel="5" x14ac:dyDescent="0.2">
      <c r="A488" s="27" t="s">
        <v>350</v>
      </c>
      <c r="B488" s="73" t="s">
        <v>875</v>
      </c>
      <c r="C488" s="74" t="s">
        <v>932</v>
      </c>
      <c r="D488" s="62" t="s">
        <v>703</v>
      </c>
      <c r="E488" s="63" t="s">
        <v>880</v>
      </c>
      <c r="F488" s="67">
        <v>140000</v>
      </c>
      <c r="G488" s="113">
        <v>45000</v>
      </c>
      <c r="H488" s="82">
        <f t="shared" si="87"/>
        <v>95000</v>
      </c>
    </row>
    <row r="489" spans="1:8" ht="30" customHeight="1" outlineLevel="5" x14ac:dyDescent="0.2">
      <c r="A489" s="27" t="s">
        <v>410</v>
      </c>
      <c r="B489" s="73" t="s">
        <v>875</v>
      </c>
      <c r="C489" s="74" t="s">
        <v>942</v>
      </c>
      <c r="D489" s="62" t="s">
        <v>610</v>
      </c>
      <c r="E489" s="63" t="s">
        <v>452</v>
      </c>
      <c r="F489" s="53">
        <f>F490+F497</f>
        <v>5891020</v>
      </c>
      <c r="G489" s="53">
        <f>G490+G497</f>
        <v>1691524.5999999999</v>
      </c>
      <c r="H489" s="37">
        <f t="shared" si="87"/>
        <v>4199495.4000000004</v>
      </c>
    </row>
    <row r="490" spans="1:8" ht="30" customHeight="1" outlineLevel="5" x14ac:dyDescent="0.2">
      <c r="A490" s="27" t="s">
        <v>414</v>
      </c>
      <c r="B490" s="73" t="s">
        <v>875</v>
      </c>
      <c r="C490" s="74" t="s">
        <v>938</v>
      </c>
      <c r="D490" s="62" t="s">
        <v>610</v>
      </c>
      <c r="E490" s="63" t="s">
        <v>452</v>
      </c>
      <c r="F490" s="53">
        <f t="shared" ref="F490:G495" si="89">F491</f>
        <v>2410000</v>
      </c>
      <c r="G490" s="53">
        <f t="shared" si="89"/>
        <v>478666.67</v>
      </c>
      <c r="H490" s="37">
        <f t="shared" si="87"/>
        <v>1931333.33</v>
      </c>
    </row>
    <row r="491" spans="1:8" ht="30" customHeight="1" outlineLevel="5" x14ac:dyDescent="0.2">
      <c r="A491" s="27" t="s">
        <v>631</v>
      </c>
      <c r="B491" s="73" t="s">
        <v>875</v>
      </c>
      <c r="C491" s="74" t="s">
        <v>938</v>
      </c>
      <c r="D491" s="62" t="s">
        <v>632</v>
      </c>
      <c r="E491" s="63" t="s">
        <v>452</v>
      </c>
      <c r="F491" s="53">
        <f t="shared" si="89"/>
        <v>2410000</v>
      </c>
      <c r="G491" s="53">
        <f t="shared" si="89"/>
        <v>478666.67</v>
      </c>
      <c r="H491" s="37">
        <f t="shared" si="87"/>
        <v>1931333.33</v>
      </c>
    </row>
    <row r="492" spans="1:8" ht="51" customHeight="1" outlineLevel="5" x14ac:dyDescent="0.2">
      <c r="A492" s="32" t="s">
        <v>658</v>
      </c>
      <c r="B492" s="96" t="s">
        <v>875</v>
      </c>
      <c r="C492" s="97" t="s">
        <v>938</v>
      </c>
      <c r="D492" s="69" t="s">
        <v>659</v>
      </c>
      <c r="E492" s="70" t="s">
        <v>452</v>
      </c>
      <c r="F492" s="54">
        <f t="shared" si="89"/>
        <v>2410000</v>
      </c>
      <c r="G492" s="54">
        <f t="shared" si="89"/>
        <v>478666.67</v>
      </c>
      <c r="H492" s="36">
        <f t="shared" si="87"/>
        <v>1931333.33</v>
      </c>
    </row>
    <row r="493" spans="1:8" ht="30.75" customHeight="1" x14ac:dyDescent="0.2">
      <c r="A493" s="30" t="s">
        <v>666</v>
      </c>
      <c r="B493" s="73" t="s">
        <v>875</v>
      </c>
      <c r="C493" s="74" t="s">
        <v>938</v>
      </c>
      <c r="D493" s="62" t="s">
        <v>667</v>
      </c>
      <c r="E493" s="63" t="s">
        <v>452</v>
      </c>
      <c r="F493" s="53">
        <f t="shared" si="89"/>
        <v>2410000</v>
      </c>
      <c r="G493" s="53">
        <f t="shared" si="89"/>
        <v>478666.67</v>
      </c>
      <c r="H493" s="37">
        <f t="shared" si="87"/>
        <v>1931333.33</v>
      </c>
    </row>
    <row r="494" spans="1:8" ht="30.75" customHeight="1" x14ac:dyDescent="0.2">
      <c r="A494" s="30" t="s">
        <v>400</v>
      </c>
      <c r="B494" s="73" t="s">
        <v>875</v>
      </c>
      <c r="C494" s="74" t="s">
        <v>938</v>
      </c>
      <c r="D494" s="62" t="s">
        <v>667</v>
      </c>
      <c r="E494" s="63" t="s">
        <v>668</v>
      </c>
      <c r="F494" s="53">
        <f t="shared" si="89"/>
        <v>2410000</v>
      </c>
      <c r="G494" s="53">
        <f t="shared" si="89"/>
        <v>478666.67</v>
      </c>
      <c r="H494" s="37">
        <f t="shared" si="87"/>
        <v>1931333.33</v>
      </c>
    </row>
    <row r="495" spans="1:8" ht="30.75" customHeight="1" x14ac:dyDescent="0.2">
      <c r="A495" s="30" t="s">
        <v>401</v>
      </c>
      <c r="B495" s="73" t="s">
        <v>875</v>
      </c>
      <c r="C495" s="74" t="s">
        <v>938</v>
      </c>
      <c r="D495" s="62" t="s">
        <v>667</v>
      </c>
      <c r="E495" s="63" t="s">
        <v>669</v>
      </c>
      <c r="F495" s="53">
        <f t="shared" si="89"/>
        <v>2410000</v>
      </c>
      <c r="G495" s="53">
        <f t="shared" si="89"/>
        <v>478666.67</v>
      </c>
      <c r="H495" s="37">
        <f t="shared" si="87"/>
        <v>1931333.33</v>
      </c>
    </row>
    <row r="496" spans="1:8" ht="33.75" customHeight="1" x14ac:dyDescent="0.2">
      <c r="A496" s="30" t="s">
        <v>402</v>
      </c>
      <c r="B496" s="73" t="s">
        <v>875</v>
      </c>
      <c r="C496" s="74" t="s">
        <v>938</v>
      </c>
      <c r="D496" s="62" t="s">
        <v>667</v>
      </c>
      <c r="E496" s="63" t="s">
        <v>937</v>
      </c>
      <c r="F496" s="67">
        <v>2410000</v>
      </c>
      <c r="G496" s="68">
        <v>478666.67</v>
      </c>
      <c r="H496" s="82">
        <f t="shared" si="87"/>
        <v>1931333.33</v>
      </c>
    </row>
    <row r="497" spans="1:8" ht="33.75" customHeight="1" x14ac:dyDescent="0.2">
      <c r="A497" s="30" t="s">
        <v>415</v>
      </c>
      <c r="B497" s="73" t="s">
        <v>875</v>
      </c>
      <c r="C497" s="74" t="s">
        <v>943</v>
      </c>
      <c r="D497" s="62" t="s">
        <v>610</v>
      </c>
      <c r="E497" s="63" t="s">
        <v>452</v>
      </c>
      <c r="F497" s="53">
        <f t="shared" ref="F497:G501" si="90">F498</f>
        <v>3481020</v>
      </c>
      <c r="G497" s="53">
        <f t="shared" si="90"/>
        <v>1212857.93</v>
      </c>
      <c r="H497" s="37">
        <f t="shared" si="87"/>
        <v>2268162.0700000003</v>
      </c>
    </row>
    <row r="498" spans="1:8" ht="33.75" customHeight="1" x14ac:dyDescent="0.2">
      <c r="A498" s="30" t="s">
        <v>944</v>
      </c>
      <c r="B498" s="73" t="s">
        <v>875</v>
      </c>
      <c r="C498" s="74" t="s">
        <v>943</v>
      </c>
      <c r="D498" s="62" t="s">
        <v>697</v>
      </c>
      <c r="E498" s="63" t="s">
        <v>452</v>
      </c>
      <c r="F498" s="53">
        <f t="shared" si="90"/>
        <v>3481020</v>
      </c>
      <c r="G498" s="53">
        <f t="shared" si="90"/>
        <v>1212857.93</v>
      </c>
      <c r="H498" s="37">
        <f t="shared" si="87"/>
        <v>2268162.0700000003</v>
      </c>
    </row>
    <row r="499" spans="1:8" ht="76.5" customHeight="1" outlineLevel="5" x14ac:dyDescent="0.2">
      <c r="A499" s="30" t="s">
        <v>707</v>
      </c>
      <c r="B499" s="73" t="s">
        <v>875</v>
      </c>
      <c r="C499" s="74" t="s">
        <v>943</v>
      </c>
      <c r="D499" s="62" t="s">
        <v>708</v>
      </c>
      <c r="E499" s="63" t="s">
        <v>452</v>
      </c>
      <c r="F499" s="53">
        <f t="shared" si="90"/>
        <v>3481020</v>
      </c>
      <c r="G499" s="53">
        <f t="shared" si="90"/>
        <v>1212857.93</v>
      </c>
      <c r="H499" s="37">
        <f t="shared" si="87"/>
        <v>2268162.0700000003</v>
      </c>
    </row>
    <row r="500" spans="1:8" ht="18.75" customHeight="1" outlineLevel="5" x14ac:dyDescent="0.2">
      <c r="A500" s="27" t="s">
        <v>400</v>
      </c>
      <c r="B500" s="73" t="s">
        <v>875</v>
      </c>
      <c r="C500" s="74" t="s">
        <v>943</v>
      </c>
      <c r="D500" s="62" t="s">
        <v>708</v>
      </c>
      <c r="E500" s="63" t="s">
        <v>668</v>
      </c>
      <c r="F500" s="53">
        <f t="shared" si="90"/>
        <v>3481020</v>
      </c>
      <c r="G500" s="53">
        <f t="shared" si="90"/>
        <v>1212857.93</v>
      </c>
      <c r="H500" s="37">
        <f t="shared" si="87"/>
        <v>2268162.0700000003</v>
      </c>
    </row>
    <row r="501" spans="1:8" ht="20.25" customHeight="1" outlineLevel="5" x14ac:dyDescent="0.2">
      <c r="A501" s="27" t="s">
        <v>412</v>
      </c>
      <c r="B501" s="73" t="s">
        <v>875</v>
      </c>
      <c r="C501" s="74" t="s">
        <v>943</v>
      </c>
      <c r="D501" s="62" t="s">
        <v>708</v>
      </c>
      <c r="E501" s="63" t="s">
        <v>709</v>
      </c>
      <c r="F501" s="53">
        <f t="shared" si="90"/>
        <v>3481020</v>
      </c>
      <c r="G501" s="53">
        <f t="shared" si="90"/>
        <v>1212857.93</v>
      </c>
      <c r="H501" s="37">
        <f t="shared" si="87"/>
        <v>2268162.0700000003</v>
      </c>
    </row>
    <row r="502" spans="1:8" ht="39" customHeight="1" outlineLevel="5" x14ac:dyDescent="0.2">
      <c r="A502" s="27" t="s">
        <v>416</v>
      </c>
      <c r="B502" s="73" t="s">
        <v>875</v>
      </c>
      <c r="C502" s="74" t="s">
        <v>943</v>
      </c>
      <c r="D502" s="62" t="s">
        <v>708</v>
      </c>
      <c r="E502" s="63" t="s">
        <v>945</v>
      </c>
      <c r="F502" s="67">
        <v>3481020</v>
      </c>
      <c r="G502" s="72">
        <v>1212857.93</v>
      </c>
      <c r="H502" s="82">
        <f t="shared" si="87"/>
        <v>2268162.0700000003</v>
      </c>
    </row>
    <row r="503" spans="1:8" ht="32.25" customHeight="1" outlineLevel="1" collapsed="1" x14ac:dyDescent="0.2">
      <c r="A503" s="108" t="s">
        <v>710</v>
      </c>
      <c r="B503" s="114" t="s">
        <v>452</v>
      </c>
      <c r="C503" s="115" t="s">
        <v>869</v>
      </c>
      <c r="D503" s="75" t="s">
        <v>711</v>
      </c>
      <c r="E503" s="76" t="s">
        <v>452</v>
      </c>
      <c r="F503" s="66">
        <f>F504</f>
        <v>29379533.219999999</v>
      </c>
      <c r="G503" s="66">
        <f>G504</f>
        <v>12852263.27</v>
      </c>
      <c r="H503" s="35">
        <f t="shared" si="87"/>
        <v>16527269.949999999</v>
      </c>
    </row>
    <row r="504" spans="1:8" ht="32.25" customHeight="1" outlineLevel="1" x14ac:dyDescent="0.2">
      <c r="A504" s="27" t="s">
        <v>870</v>
      </c>
      <c r="B504" s="116" t="s">
        <v>871</v>
      </c>
      <c r="C504" s="117" t="s">
        <v>869</v>
      </c>
      <c r="D504" s="77" t="s">
        <v>711</v>
      </c>
      <c r="E504" s="78" t="s">
        <v>452</v>
      </c>
      <c r="F504" s="53">
        <f>F505+F522+F534+F541</f>
        <v>29379533.219999999</v>
      </c>
      <c r="G504" s="53">
        <f>G505+G522+G534+G541</f>
        <v>12852263.27</v>
      </c>
      <c r="H504" s="37">
        <f t="shared" si="87"/>
        <v>16527269.949999999</v>
      </c>
    </row>
    <row r="505" spans="1:8" ht="32.25" customHeight="1" outlineLevel="1" x14ac:dyDescent="0.2">
      <c r="A505" s="27" t="s">
        <v>340</v>
      </c>
      <c r="B505" s="116" t="s">
        <v>871</v>
      </c>
      <c r="C505" s="117" t="s">
        <v>886</v>
      </c>
      <c r="D505" s="77" t="s">
        <v>711</v>
      </c>
      <c r="E505" s="78" t="s">
        <v>452</v>
      </c>
      <c r="F505" s="53">
        <f t="shared" ref="F505:G507" si="91">F506</f>
        <v>7093316.9800000004</v>
      </c>
      <c r="G505" s="53">
        <f t="shared" si="91"/>
        <v>672351.9</v>
      </c>
      <c r="H505" s="37">
        <f t="shared" si="87"/>
        <v>6420965.0800000001</v>
      </c>
    </row>
    <row r="506" spans="1:8" ht="32.25" customHeight="1" outlineLevel="1" x14ac:dyDescent="0.2">
      <c r="A506" s="27" t="s">
        <v>356</v>
      </c>
      <c r="B506" s="116" t="s">
        <v>871</v>
      </c>
      <c r="C506" s="117" t="s">
        <v>887</v>
      </c>
      <c r="D506" s="77" t="s">
        <v>711</v>
      </c>
      <c r="E506" s="78" t="s">
        <v>452</v>
      </c>
      <c r="F506" s="53">
        <f t="shared" si="91"/>
        <v>7093316.9800000004</v>
      </c>
      <c r="G506" s="53">
        <f t="shared" si="91"/>
        <v>672351.9</v>
      </c>
      <c r="H506" s="37">
        <f t="shared" si="87"/>
        <v>6420965.0800000001</v>
      </c>
    </row>
    <row r="507" spans="1:8" ht="48.75" customHeight="1" outlineLevel="1" x14ac:dyDescent="0.2">
      <c r="A507" s="27" t="s">
        <v>718</v>
      </c>
      <c r="B507" s="116" t="s">
        <v>871</v>
      </c>
      <c r="C507" s="117" t="s">
        <v>887</v>
      </c>
      <c r="D507" s="77" t="s">
        <v>719</v>
      </c>
      <c r="E507" s="78" t="s">
        <v>452</v>
      </c>
      <c r="F507" s="53">
        <f t="shared" si="91"/>
        <v>7093316.9800000004</v>
      </c>
      <c r="G507" s="53">
        <f t="shared" si="91"/>
        <v>672351.9</v>
      </c>
      <c r="H507" s="37">
        <f t="shared" si="87"/>
        <v>6420965.0800000001</v>
      </c>
    </row>
    <row r="508" spans="1:8" s="50" customFormat="1" ht="41.25" customHeight="1" outlineLevel="1" x14ac:dyDescent="0.2">
      <c r="A508" s="32" t="s">
        <v>720</v>
      </c>
      <c r="B508" s="116" t="s">
        <v>871</v>
      </c>
      <c r="C508" s="117" t="s">
        <v>887</v>
      </c>
      <c r="D508" s="79" t="s">
        <v>721</v>
      </c>
      <c r="E508" s="80" t="s">
        <v>452</v>
      </c>
      <c r="F508" s="54">
        <f>F509+F513+F518</f>
        <v>7093316.9800000004</v>
      </c>
      <c r="G508" s="54">
        <f>G509+G513+G518</f>
        <v>672351.9</v>
      </c>
      <c r="H508" s="36">
        <f t="shared" si="87"/>
        <v>6420965.0800000001</v>
      </c>
    </row>
    <row r="509" spans="1:8" ht="30.75" customHeight="1" outlineLevel="1" x14ac:dyDescent="0.2">
      <c r="A509" s="27" t="s">
        <v>722</v>
      </c>
      <c r="B509" s="116" t="s">
        <v>871</v>
      </c>
      <c r="C509" s="117" t="s">
        <v>887</v>
      </c>
      <c r="D509" s="77" t="s">
        <v>723</v>
      </c>
      <c r="E509" s="78" t="s">
        <v>452</v>
      </c>
      <c r="F509" s="53">
        <f t="shared" ref="F509:G511" si="92">F510</f>
        <v>475000</v>
      </c>
      <c r="G509" s="53">
        <f t="shared" si="92"/>
        <v>96452</v>
      </c>
      <c r="H509" s="37">
        <f t="shared" si="87"/>
        <v>378548</v>
      </c>
    </row>
    <row r="510" spans="1:8" ht="30.75" customHeight="1" outlineLevel="1" x14ac:dyDescent="0.2">
      <c r="A510" s="30" t="s">
        <v>348</v>
      </c>
      <c r="B510" s="116" t="s">
        <v>871</v>
      </c>
      <c r="C510" s="117" t="s">
        <v>887</v>
      </c>
      <c r="D510" s="77" t="s">
        <v>723</v>
      </c>
      <c r="E510" s="78" t="s">
        <v>339</v>
      </c>
      <c r="F510" s="53">
        <f t="shared" si="92"/>
        <v>475000</v>
      </c>
      <c r="G510" s="53">
        <f t="shared" si="92"/>
        <v>96452</v>
      </c>
      <c r="H510" s="37">
        <f t="shared" si="87"/>
        <v>378548</v>
      </c>
    </row>
    <row r="511" spans="1:8" ht="30.75" customHeight="1" outlineLevel="3" x14ac:dyDescent="0.2">
      <c r="A511" s="27" t="s">
        <v>459</v>
      </c>
      <c r="B511" s="116" t="s">
        <v>871</v>
      </c>
      <c r="C511" s="117" t="s">
        <v>887</v>
      </c>
      <c r="D511" s="77" t="s">
        <v>723</v>
      </c>
      <c r="E511" s="78" t="s">
        <v>460</v>
      </c>
      <c r="F511" s="53">
        <f t="shared" si="92"/>
        <v>475000</v>
      </c>
      <c r="G511" s="53">
        <f t="shared" si="92"/>
        <v>96452</v>
      </c>
      <c r="H511" s="37">
        <f t="shared" si="87"/>
        <v>378548</v>
      </c>
    </row>
    <row r="512" spans="1:8" ht="30.75" customHeight="1" outlineLevel="3" x14ac:dyDescent="0.2">
      <c r="A512" s="27" t="s">
        <v>350</v>
      </c>
      <c r="B512" s="116" t="s">
        <v>871</v>
      </c>
      <c r="C512" s="117" t="s">
        <v>887</v>
      </c>
      <c r="D512" s="77" t="s">
        <v>723</v>
      </c>
      <c r="E512" s="78" t="s">
        <v>880</v>
      </c>
      <c r="F512" s="67">
        <v>475000</v>
      </c>
      <c r="G512" s="72">
        <v>96452</v>
      </c>
      <c r="H512" s="82">
        <f t="shared" si="87"/>
        <v>378548</v>
      </c>
    </row>
    <row r="513" spans="1:8" ht="30.75" customHeight="1" outlineLevel="3" x14ac:dyDescent="0.2">
      <c r="A513" s="27" t="s">
        <v>724</v>
      </c>
      <c r="B513" s="116" t="s">
        <v>871</v>
      </c>
      <c r="C513" s="117" t="s">
        <v>887</v>
      </c>
      <c r="D513" s="77" t="s">
        <v>725</v>
      </c>
      <c r="E513" s="78" t="s">
        <v>452</v>
      </c>
      <c r="F513" s="53">
        <f>F514</f>
        <v>1404000</v>
      </c>
      <c r="G513" s="53">
        <f>G514</f>
        <v>575899.9</v>
      </c>
      <c r="H513" s="37">
        <f t="shared" si="87"/>
        <v>828100.1</v>
      </c>
    </row>
    <row r="514" spans="1:8" ht="30.75" customHeight="1" outlineLevel="3" x14ac:dyDescent="0.2">
      <c r="A514" s="27" t="s">
        <v>348</v>
      </c>
      <c r="B514" s="116" t="s">
        <v>871</v>
      </c>
      <c r="C514" s="117" t="s">
        <v>887</v>
      </c>
      <c r="D514" s="77" t="s">
        <v>725</v>
      </c>
      <c r="E514" s="78" t="s">
        <v>339</v>
      </c>
      <c r="F514" s="53">
        <f>F515</f>
        <v>1404000</v>
      </c>
      <c r="G514" s="53">
        <f>G515</f>
        <v>575899.9</v>
      </c>
      <c r="H514" s="37">
        <f t="shared" si="87"/>
        <v>828100.1</v>
      </c>
    </row>
    <row r="515" spans="1:8" ht="30.75" customHeight="1" outlineLevel="3" x14ac:dyDescent="0.2">
      <c r="A515" s="27" t="s">
        <v>459</v>
      </c>
      <c r="B515" s="116" t="s">
        <v>871</v>
      </c>
      <c r="C515" s="117" t="s">
        <v>887</v>
      </c>
      <c r="D515" s="77" t="s">
        <v>725</v>
      </c>
      <c r="E515" s="78" t="s">
        <v>460</v>
      </c>
      <c r="F515" s="53">
        <f>F516+F517</f>
        <v>1404000</v>
      </c>
      <c r="G515" s="53">
        <f>G516+G517</f>
        <v>575899.9</v>
      </c>
      <c r="H515" s="37">
        <f t="shared" si="87"/>
        <v>828100.1</v>
      </c>
    </row>
    <row r="516" spans="1:8" ht="30.75" customHeight="1" outlineLevel="3" x14ac:dyDescent="0.2">
      <c r="A516" s="27" t="s">
        <v>350</v>
      </c>
      <c r="B516" s="116" t="s">
        <v>871</v>
      </c>
      <c r="C516" s="117" t="s">
        <v>887</v>
      </c>
      <c r="D516" s="77" t="s">
        <v>725</v>
      </c>
      <c r="E516" s="78" t="s">
        <v>880</v>
      </c>
      <c r="F516" s="67">
        <v>20000</v>
      </c>
      <c r="G516" s="68">
        <v>0</v>
      </c>
      <c r="H516" s="82">
        <f t="shared" si="87"/>
        <v>20000</v>
      </c>
    </row>
    <row r="517" spans="1:8" ht="30.75" customHeight="1" outlineLevel="3" x14ac:dyDescent="0.2">
      <c r="A517" s="27" t="s">
        <v>362</v>
      </c>
      <c r="B517" s="116" t="s">
        <v>871</v>
      </c>
      <c r="C517" s="117" t="s">
        <v>887</v>
      </c>
      <c r="D517" s="77" t="s">
        <v>725</v>
      </c>
      <c r="E517" s="78" t="s">
        <v>907</v>
      </c>
      <c r="F517" s="67">
        <v>1384000</v>
      </c>
      <c r="G517" s="68">
        <v>575899.9</v>
      </c>
      <c r="H517" s="82">
        <f t="shared" si="87"/>
        <v>808100.1</v>
      </c>
    </row>
    <row r="518" spans="1:8" ht="39" customHeight="1" outlineLevel="3" x14ac:dyDescent="0.2">
      <c r="A518" s="27" t="s">
        <v>728</v>
      </c>
      <c r="B518" s="116" t="s">
        <v>871</v>
      </c>
      <c r="C518" s="117" t="s">
        <v>887</v>
      </c>
      <c r="D518" s="77" t="s">
        <v>729</v>
      </c>
      <c r="E518" s="78" t="s">
        <v>452</v>
      </c>
      <c r="F518" s="53">
        <f t="shared" ref="F518:G520" si="93">F519</f>
        <v>5214316.9800000004</v>
      </c>
      <c r="G518" s="53">
        <f t="shared" si="93"/>
        <v>0</v>
      </c>
      <c r="H518" s="37">
        <f t="shared" si="87"/>
        <v>5214316.9800000004</v>
      </c>
    </row>
    <row r="519" spans="1:8" ht="29.25" customHeight="1" outlineLevel="3" x14ac:dyDescent="0.2">
      <c r="A519" s="27" t="s">
        <v>348</v>
      </c>
      <c r="B519" s="116" t="s">
        <v>871</v>
      </c>
      <c r="C519" s="117" t="s">
        <v>887</v>
      </c>
      <c r="D519" s="77" t="s">
        <v>729</v>
      </c>
      <c r="E519" s="78" t="s">
        <v>339</v>
      </c>
      <c r="F519" s="53">
        <f t="shared" si="93"/>
        <v>5214316.9800000004</v>
      </c>
      <c r="G519" s="53">
        <f t="shared" si="93"/>
        <v>0</v>
      </c>
      <c r="H519" s="37">
        <f t="shared" si="87"/>
        <v>5214316.9800000004</v>
      </c>
    </row>
    <row r="520" spans="1:8" ht="29.25" customHeight="1" outlineLevel="3" x14ac:dyDescent="0.2">
      <c r="A520" s="27" t="s">
        <v>459</v>
      </c>
      <c r="B520" s="116" t="s">
        <v>871</v>
      </c>
      <c r="C520" s="117" t="s">
        <v>887</v>
      </c>
      <c r="D520" s="77" t="s">
        <v>729</v>
      </c>
      <c r="E520" s="78" t="s">
        <v>460</v>
      </c>
      <c r="F520" s="53">
        <f t="shared" si="93"/>
        <v>5214316.9800000004</v>
      </c>
      <c r="G520" s="53">
        <f t="shared" si="93"/>
        <v>0</v>
      </c>
      <c r="H520" s="37">
        <f t="shared" si="87"/>
        <v>5214316.9800000004</v>
      </c>
    </row>
    <row r="521" spans="1:8" ht="29.25" customHeight="1" outlineLevel="3" x14ac:dyDescent="0.2">
      <c r="A521" s="27" t="s">
        <v>350</v>
      </c>
      <c r="B521" s="116" t="s">
        <v>871</v>
      </c>
      <c r="C521" s="117" t="s">
        <v>887</v>
      </c>
      <c r="D521" s="77" t="s">
        <v>729</v>
      </c>
      <c r="E521" s="78" t="s">
        <v>880</v>
      </c>
      <c r="F521" s="67">
        <v>5214316.9800000004</v>
      </c>
      <c r="G521" s="72">
        <v>0</v>
      </c>
      <c r="H521" s="82">
        <f t="shared" si="87"/>
        <v>5214316.9800000004</v>
      </c>
    </row>
    <row r="522" spans="1:8" ht="29.25" customHeight="1" outlineLevel="3" x14ac:dyDescent="0.2">
      <c r="A522" s="27" t="s">
        <v>371</v>
      </c>
      <c r="B522" s="116" t="s">
        <v>871</v>
      </c>
      <c r="C522" s="117" t="s">
        <v>872</v>
      </c>
      <c r="D522" s="77" t="s">
        <v>711</v>
      </c>
      <c r="E522" s="78" t="s">
        <v>452</v>
      </c>
      <c r="F522" s="53">
        <f t="shared" ref="F522:G524" si="94">F523</f>
        <v>3497200</v>
      </c>
      <c r="G522" s="53">
        <f t="shared" si="94"/>
        <v>7000</v>
      </c>
      <c r="H522" s="37">
        <f t="shared" si="87"/>
        <v>3490200</v>
      </c>
    </row>
    <row r="523" spans="1:8" ht="29.25" customHeight="1" outlineLevel="3" x14ac:dyDescent="0.2">
      <c r="A523" s="27" t="s">
        <v>376</v>
      </c>
      <c r="B523" s="116" t="s">
        <v>871</v>
      </c>
      <c r="C523" s="117" t="s">
        <v>946</v>
      </c>
      <c r="D523" s="77" t="s">
        <v>711</v>
      </c>
      <c r="E523" s="78" t="s">
        <v>452</v>
      </c>
      <c r="F523" s="53">
        <f t="shared" si="94"/>
        <v>3497200</v>
      </c>
      <c r="G523" s="53">
        <f t="shared" si="94"/>
        <v>7000</v>
      </c>
      <c r="H523" s="37">
        <f t="shared" si="87"/>
        <v>3490200</v>
      </c>
    </row>
    <row r="524" spans="1:8" ht="48.75" customHeight="1" outlineLevel="1" x14ac:dyDescent="0.2">
      <c r="A524" s="27" t="s">
        <v>718</v>
      </c>
      <c r="B524" s="116" t="s">
        <v>871</v>
      </c>
      <c r="C524" s="117" t="s">
        <v>946</v>
      </c>
      <c r="D524" s="77" t="s">
        <v>719</v>
      </c>
      <c r="E524" s="78" t="s">
        <v>452</v>
      </c>
      <c r="F524" s="53">
        <f t="shared" si="94"/>
        <v>3497200</v>
      </c>
      <c r="G524" s="53">
        <f t="shared" si="94"/>
        <v>7000</v>
      </c>
      <c r="H524" s="37">
        <f t="shared" si="87"/>
        <v>3490200</v>
      </c>
    </row>
    <row r="525" spans="1:8" s="50" customFormat="1" ht="41.25" customHeight="1" outlineLevel="1" x14ac:dyDescent="0.2">
      <c r="A525" s="32" t="s">
        <v>720</v>
      </c>
      <c r="B525" s="116" t="s">
        <v>871</v>
      </c>
      <c r="C525" s="117" t="s">
        <v>946</v>
      </c>
      <c r="D525" s="79" t="s">
        <v>721</v>
      </c>
      <c r="E525" s="80" t="s">
        <v>452</v>
      </c>
      <c r="F525" s="54">
        <f>F526+F530</f>
        <v>3497200</v>
      </c>
      <c r="G525" s="54">
        <f>G526+G530</f>
        <v>7000</v>
      </c>
      <c r="H525" s="36">
        <f t="shared" si="87"/>
        <v>3490200</v>
      </c>
    </row>
    <row r="526" spans="1:8" ht="19.5" customHeight="1" outlineLevel="5" x14ac:dyDescent="0.2">
      <c r="A526" s="27" t="s">
        <v>726</v>
      </c>
      <c r="B526" s="116" t="s">
        <v>871</v>
      </c>
      <c r="C526" s="117" t="s">
        <v>946</v>
      </c>
      <c r="D526" s="62" t="s">
        <v>727</v>
      </c>
      <c r="E526" s="63" t="s">
        <v>452</v>
      </c>
      <c r="F526" s="53">
        <f t="shared" ref="F526:G528" si="95">F527</f>
        <v>506000</v>
      </c>
      <c r="G526" s="53">
        <f t="shared" si="95"/>
        <v>7000</v>
      </c>
      <c r="H526" s="37">
        <f t="shared" si="87"/>
        <v>499000</v>
      </c>
    </row>
    <row r="527" spans="1:8" ht="32.25" customHeight="1" outlineLevel="5" x14ac:dyDescent="0.2">
      <c r="A527" s="30" t="s">
        <v>348</v>
      </c>
      <c r="B527" s="116" t="s">
        <v>871</v>
      </c>
      <c r="C527" s="117" t="s">
        <v>946</v>
      </c>
      <c r="D527" s="62" t="s">
        <v>727</v>
      </c>
      <c r="E527" s="63" t="s">
        <v>339</v>
      </c>
      <c r="F527" s="53">
        <f t="shared" si="95"/>
        <v>506000</v>
      </c>
      <c r="G527" s="53">
        <f t="shared" si="95"/>
        <v>7000</v>
      </c>
      <c r="H527" s="37">
        <f t="shared" si="87"/>
        <v>499000</v>
      </c>
    </row>
    <row r="528" spans="1:8" ht="32.25" customHeight="1" outlineLevel="5" x14ac:dyDescent="0.2">
      <c r="A528" s="30" t="s">
        <v>459</v>
      </c>
      <c r="B528" s="116" t="s">
        <v>871</v>
      </c>
      <c r="C528" s="117" t="s">
        <v>946</v>
      </c>
      <c r="D528" s="62" t="s">
        <v>727</v>
      </c>
      <c r="E528" s="63" t="s">
        <v>460</v>
      </c>
      <c r="F528" s="53">
        <f t="shared" si="95"/>
        <v>506000</v>
      </c>
      <c r="G528" s="53">
        <f t="shared" si="95"/>
        <v>7000</v>
      </c>
      <c r="H528" s="37">
        <f t="shared" si="87"/>
        <v>499000</v>
      </c>
    </row>
    <row r="529" spans="1:8" ht="32.25" customHeight="1" outlineLevel="5" x14ac:dyDescent="0.2">
      <c r="A529" s="30" t="s">
        <v>350</v>
      </c>
      <c r="B529" s="116" t="s">
        <v>871</v>
      </c>
      <c r="C529" s="117" t="s">
        <v>946</v>
      </c>
      <c r="D529" s="62" t="s">
        <v>727</v>
      </c>
      <c r="E529" s="63" t="s">
        <v>880</v>
      </c>
      <c r="F529" s="67">
        <v>506000</v>
      </c>
      <c r="G529" s="68">
        <v>7000</v>
      </c>
      <c r="H529" s="82">
        <f t="shared" si="87"/>
        <v>499000</v>
      </c>
    </row>
    <row r="530" spans="1:8" ht="29.25" customHeight="1" outlineLevel="4" x14ac:dyDescent="0.2">
      <c r="A530" s="27" t="s">
        <v>730</v>
      </c>
      <c r="B530" s="116" t="s">
        <v>871</v>
      </c>
      <c r="C530" s="117" t="s">
        <v>946</v>
      </c>
      <c r="D530" s="62" t="s">
        <v>731</v>
      </c>
      <c r="E530" s="63" t="s">
        <v>452</v>
      </c>
      <c r="F530" s="53">
        <f t="shared" ref="F530:G532" si="96">F531</f>
        <v>2991200</v>
      </c>
      <c r="G530" s="53">
        <f t="shared" si="96"/>
        <v>0</v>
      </c>
      <c r="H530" s="37">
        <f t="shared" si="87"/>
        <v>2991200</v>
      </c>
    </row>
    <row r="531" spans="1:8" ht="29.25" customHeight="1" outlineLevel="4" x14ac:dyDescent="0.2">
      <c r="A531" s="27" t="s">
        <v>348</v>
      </c>
      <c r="B531" s="116" t="s">
        <v>871</v>
      </c>
      <c r="C531" s="117" t="s">
        <v>946</v>
      </c>
      <c r="D531" s="62" t="s">
        <v>731</v>
      </c>
      <c r="E531" s="63" t="s">
        <v>339</v>
      </c>
      <c r="F531" s="53">
        <f t="shared" si="96"/>
        <v>2991200</v>
      </c>
      <c r="G531" s="53">
        <f t="shared" si="96"/>
        <v>0</v>
      </c>
      <c r="H531" s="37">
        <f t="shared" si="87"/>
        <v>2991200</v>
      </c>
    </row>
    <row r="532" spans="1:8" ht="29.25" customHeight="1" outlineLevel="4" x14ac:dyDescent="0.2">
      <c r="A532" s="30" t="s">
        <v>459</v>
      </c>
      <c r="B532" s="116" t="s">
        <v>871</v>
      </c>
      <c r="C532" s="117" t="s">
        <v>946</v>
      </c>
      <c r="D532" s="62" t="s">
        <v>731</v>
      </c>
      <c r="E532" s="63" t="s">
        <v>460</v>
      </c>
      <c r="F532" s="53">
        <f t="shared" si="96"/>
        <v>2991200</v>
      </c>
      <c r="G532" s="53">
        <f t="shared" si="96"/>
        <v>0</v>
      </c>
      <c r="H532" s="37">
        <f t="shared" si="87"/>
        <v>2991200</v>
      </c>
    </row>
    <row r="533" spans="1:8" ht="29.25" customHeight="1" outlineLevel="4" x14ac:dyDescent="0.2">
      <c r="A533" s="30" t="s">
        <v>350</v>
      </c>
      <c r="B533" s="116" t="s">
        <v>871</v>
      </c>
      <c r="C533" s="117" t="s">
        <v>946</v>
      </c>
      <c r="D533" s="62" t="s">
        <v>731</v>
      </c>
      <c r="E533" s="63" t="s">
        <v>880</v>
      </c>
      <c r="F533" s="67">
        <v>2991200</v>
      </c>
      <c r="G533" s="68">
        <v>0</v>
      </c>
      <c r="H533" s="82">
        <f t="shared" si="87"/>
        <v>2991200</v>
      </c>
    </row>
    <row r="534" spans="1:8" ht="29.25" customHeight="1" outlineLevel="4" x14ac:dyDescent="0.2">
      <c r="A534" s="30" t="s">
        <v>385</v>
      </c>
      <c r="B534" s="116" t="s">
        <v>871</v>
      </c>
      <c r="C534" s="117" t="s">
        <v>904</v>
      </c>
      <c r="D534" s="62" t="s">
        <v>711</v>
      </c>
      <c r="E534" s="63" t="s">
        <v>452</v>
      </c>
      <c r="F534" s="53">
        <f t="shared" ref="F534:G539" si="97">F535</f>
        <v>724000</v>
      </c>
      <c r="G534" s="53">
        <f t="shared" si="97"/>
        <v>453371.88</v>
      </c>
      <c r="H534" s="37">
        <f t="shared" si="87"/>
        <v>270628.12</v>
      </c>
    </row>
    <row r="535" spans="1:8" ht="29.25" customHeight="1" outlineLevel="4" x14ac:dyDescent="0.2">
      <c r="A535" s="30" t="s">
        <v>386</v>
      </c>
      <c r="B535" s="116" t="s">
        <v>871</v>
      </c>
      <c r="C535" s="117" t="s">
        <v>947</v>
      </c>
      <c r="D535" s="62" t="s">
        <v>711</v>
      </c>
      <c r="E535" s="63" t="s">
        <v>452</v>
      </c>
      <c r="F535" s="53">
        <f t="shared" si="97"/>
        <v>724000</v>
      </c>
      <c r="G535" s="53">
        <f t="shared" si="97"/>
        <v>453371.88</v>
      </c>
      <c r="H535" s="37">
        <f t="shared" ref="H535:H598" si="98">F535-G535</f>
        <v>270628.12</v>
      </c>
    </row>
    <row r="536" spans="1:8" ht="32.25" customHeight="1" outlineLevel="5" x14ac:dyDescent="0.2">
      <c r="A536" s="27" t="s">
        <v>732</v>
      </c>
      <c r="B536" s="116" t="s">
        <v>871</v>
      </c>
      <c r="C536" s="117" t="s">
        <v>947</v>
      </c>
      <c r="D536" s="62" t="s">
        <v>733</v>
      </c>
      <c r="E536" s="63" t="s">
        <v>452</v>
      </c>
      <c r="F536" s="53">
        <f t="shared" si="97"/>
        <v>724000</v>
      </c>
      <c r="G536" s="53">
        <f t="shared" si="97"/>
        <v>453371.88</v>
      </c>
      <c r="H536" s="37">
        <f t="shared" si="98"/>
        <v>270628.12</v>
      </c>
    </row>
    <row r="537" spans="1:8" ht="32.25" customHeight="1" outlineLevel="5" x14ac:dyDescent="0.2">
      <c r="A537" s="30" t="s">
        <v>734</v>
      </c>
      <c r="B537" s="116" t="s">
        <v>871</v>
      </c>
      <c r="C537" s="117" t="s">
        <v>947</v>
      </c>
      <c r="D537" s="62" t="s">
        <v>735</v>
      </c>
      <c r="E537" s="63" t="s">
        <v>452</v>
      </c>
      <c r="F537" s="53">
        <f t="shared" si="97"/>
        <v>724000</v>
      </c>
      <c r="G537" s="53">
        <f t="shared" si="97"/>
        <v>453371.88</v>
      </c>
      <c r="H537" s="37">
        <f t="shared" si="98"/>
        <v>270628.12</v>
      </c>
    </row>
    <row r="538" spans="1:8" ht="32.25" customHeight="1" outlineLevel="5" x14ac:dyDescent="0.2">
      <c r="A538" s="27" t="s">
        <v>348</v>
      </c>
      <c r="B538" s="116" t="s">
        <v>871</v>
      </c>
      <c r="C538" s="117" t="s">
        <v>947</v>
      </c>
      <c r="D538" s="62" t="s">
        <v>735</v>
      </c>
      <c r="E538" s="63" t="s">
        <v>339</v>
      </c>
      <c r="F538" s="53">
        <f t="shared" si="97"/>
        <v>724000</v>
      </c>
      <c r="G538" s="53">
        <f t="shared" si="97"/>
        <v>453371.88</v>
      </c>
      <c r="H538" s="37">
        <f t="shared" si="98"/>
        <v>270628.12</v>
      </c>
    </row>
    <row r="539" spans="1:8" ht="32.25" customHeight="1" outlineLevel="5" x14ac:dyDescent="0.2">
      <c r="A539" s="30" t="s">
        <v>459</v>
      </c>
      <c r="B539" s="116" t="s">
        <v>871</v>
      </c>
      <c r="C539" s="117" t="s">
        <v>947</v>
      </c>
      <c r="D539" s="62" t="s">
        <v>735</v>
      </c>
      <c r="E539" s="63" t="s">
        <v>460</v>
      </c>
      <c r="F539" s="53">
        <f t="shared" si="97"/>
        <v>724000</v>
      </c>
      <c r="G539" s="53">
        <f t="shared" si="97"/>
        <v>453371.88</v>
      </c>
      <c r="H539" s="37">
        <f t="shared" si="98"/>
        <v>270628.12</v>
      </c>
    </row>
    <row r="540" spans="1:8" ht="32.25" customHeight="1" outlineLevel="5" x14ac:dyDescent="0.2">
      <c r="A540" s="30" t="s">
        <v>350</v>
      </c>
      <c r="B540" s="116" t="s">
        <v>871</v>
      </c>
      <c r="C540" s="117" t="s">
        <v>947</v>
      </c>
      <c r="D540" s="62" t="s">
        <v>735</v>
      </c>
      <c r="E540" s="63" t="s">
        <v>880</v>
      </c>
      <c r="F540" s="67">
        <v>724000</v>
      </c>
      <c r="G540" s="72">
        <v>453371.88</v>
      </c>
      <c r="H540" s="82">
        <f t="shared" si="98"/>
        <v>270628.12</v>
      </c>
    </row>
    <row r="541" spans="1:8" ht="32.25" customHeight="1" outlineLevel="5" x14ac:dyDescent="0.2">
      <c r="A541" s="30" t="s">
        <v>410</v>
      </c>
      <c r="B541" s="116" t="s">
        <v>871</v>
      </c>
      <c r="C541" s="117" t="s">
        <v>942</v>
      </c>
      <c r="D541" s="62" t="s">
        <v>711</v>
      </c>
      <c r="E541" s="63" t="s">
        <v>452</v>
      </c>
      <c r="F541" s="53">
        <f t="shared" ref="F541:G544" si="99">F542</f>
        <v>18065016.239999998</v>
      </c>
      <c r="G541" s="53">
        <f t="shared" si="99"/>
        <v>11719539.49</v>
      </c>
      <c r="H541" s="37">
        <f t="shared" si="98"/>
        <v>6345476.7499999981</v>
      </c>
    </row>
    <row r="542" spans="1:8" ht="32.25" customHeight="1" outlineLevel="5" x14ac:dyDescent="0.2">
      <c r="A542" s="30" t="s">
        <v>415</v>
      </c>
      <c r="B542" s="116" t="s">
        <v>871</v>
      </c>
      <c r="C542" s="117" t="s">
        <v>943</v>
      </c>
      <c r="D542" s="62" t="s">
        <v>711</v>
      </c>
      <c r="E542" s="63" t="s">
        <v>452</v>
      </c>
      <c r="F542" s="53">
        <f t="shared" si="99"/>
        <v>18065016.239999998</v>
      </c>
      <c r="G542" s="53">
        <f t="shared" si="99"/>
        <v>11719539.49</v>
      </c>
      <c r="H542" s="37">
        <f t="shared" si="98"/>
        <v>6345476.7499999981</v>
      </c>
    </row>
    <row r="543" spans="1:8" ht="58.5" customHeight="1" outlineLevel="1" x14ac:dyDescent="0.2">
      <c r="A543" s="27" t="s">
        <v>712</v>
      </c>
      <c r="B543" s="116" t="s">
        <v>871</v>
      </c>
      <c r="C543" s="117" t="s">
        <v>943</v>
      </c>
      <c r="D543" s="77" t="s">
        <v>713</v>
      </c>
      <c r="E543" s="78" t="s">
        <v>452</v>
      </c>
      <c r="F543" s="53">
        <f t="shared" si="99"/>
        <v>18065016.239999998</v>
      </c>
      <c r="G543" s="53">
        <f t="shared" si="99"/>
        <v>11719539.49</v>
      </c>
      <c r="H543" s="37">
        <f t="shared" si="98"/>
        <v>6345476.7499999981</v>
      </c>
    </row>
    <row r="544" spans="1:8" ht="57" customHeight="1" outlineLevel="1" x14ac:dyDescent="0.2">
      <c r="A544" s="32" t="s">
        <v>714</v>
      </c>
      <c r="B544" s="116" t="s">
        <v>871</v>
      </c>
      <c r="C544" s="117" t="s">
        <v>943</v>
      </c>
      <c r="D544" s="79" t="s">
        <v>715</v>
      </c>
      <c r="E544" s="80" t="s">
        <v>452</v>
      </c>
      <c r="F544" s="54">
        <f t="shared" si="99"/>
        <v>18065016.239999998</v>
      </c>
      <c r="G544" s="54">
        <f t="shared" si="99"/>
        <v>11719539.49</v>
      </c>
      <c r="H544" s="36">
        <f t="shared" si="98"/>
        <v>6345476.7499999981</v>
      </c>
    </row>
    <row r="545" spans="1:8" ht="42.75" customHeight="1" outlineLevel="1" x14ac:dyDescent="0.2">
      <c r="A545" s="27" t="s">
        <v>716</v>
      </c>
      <c r="B545" s="116" t="s">
        <v>871</v>
      </c>
      <c r="C545" s="117" t="s">
        <v>943</v>
      </c>
      <c r="D545" s="77" t="s">
        <v>717</v>
      </c>
      <c r="E545" s="78" t="s">
        <v>452</v>
      </c>
      <c r="F545" s="53">
        <f>F546+F549</f>
        <v>18065016.239999998</v>
      </c>
      <c r="G545" s="53">
        <f>G546+G549</f>
        <v>11719539.49</v>
      </c>
      <c r="H545" s="37">
        <f t="shared" si="98"/>
        <v>6345476.7499999981</v>
      </c>
    </row>
    <row r="546" spans="1:8" ht="32.25" customHeight="1" outlineLevel="1" x14ac:dyDescent="0.2">
      <c r="A546" s="30" t="s">
        <v>348</v>
      </c>
      <c r="B546" s="116" t="s">
        <v>871</v>
      </c>
      <c r="C546" s="117" t="s">
        <v>943</v>
      </c>
      <c r="D546" s="77" t="s">
        <v>717</v>
      </c>
      <c r="E546" s="78" t="s">
        <v>339</v>
      </c>
      <c r="F546" s="53">
        <f>F547</f>
        <v>729918.24</v>
      </c>
      <c r="G546" s="53">
        <f>G547</f>
        <v>162807.49</v>
      </c>
      <c r="H546" s="37">
        <f t="shared" si="98"/>
        <v>567110.75</v>
      </c>
    </row>
    <row r="547" spans="1:8" ht="32.25" customHeight="1" outlineLevel="1" x14ac:dyDescent="0.2">
      <c r="A547" s="27" t="s">
        <v>459</v>
      </c>
      <c r="B547" s="116" t="s">
        <v>871</v>
      </c>
      <c r="C547" s="117" t="s">
        <v>943</v>
      </c>
      <c r="D547" s="77" t="s">
        <v>717</v>
      </c>
      <c r="E547" s="78" t="s">
        <v>460</v>
      </c>
      <c r="F547" s="53">
        <f>F548</f>
        <v>729918.24</v>
      </c>
      <c r="G547" s="53">
        <f>G548</f>
        <v>162807.49</v>
      </c>
      <c r="H547" s="37">
        <f t="shared" si="98"/>
        <v>567110.75</v>
      </c>
    </row>
    <row r="548" spans="1:8" ht="32.25" customHeight="1" outlineLevel="1" x14ac:dyDescent="0.2">
      <c r="A548" s="27" t="s">
        <v>350</v>
      </c>
      <c r="B548" s="116" t="s">
        <v>871</v>
      </c>
      <c r="C548" s="117" t="s">
        <v>943</v>
      </c>
      <c r="D548" s="77" t="s">
        <v>717</v>
      </c>
      <c r="E548" s="78" t="s">
        <v>880</v>
      </c>
      <c r="F548" s="67">
        <v>729918.24</v>
      </c>
      <c r="G548" s="68">
        <v>162807.49</v>
      </c>
      <c r="H548" s="82">
        <f t="shared" si="98"/>
        <v>567110.75</v>
      </c>
    </row>
    <row r="549" spans="1:8" ht="32.25" customHeight="1" outlineLevel="1" x14ac:dyDescent="0.2">
      <c r="A549" s="30" t="s">
        <v>400</v>
      </c>
      <c r="B549" s="116" t="s">
        <v>871</v>
      </c>
      <c r="C549" s="117" t="s">
        <v>943</v>
      </c>
      <c r="D549" s="77" t="s">
        <v>717</v>
      </c>
      <c r="E549" s="78" t="s">
        <v>668</v>
      </c>
      <c r="F549" s="53">
        <f>F550</f>
        <v>17335098</v>
      </c>
      <c r="G549" s="53">
        <f>G550</f>
        <v>11556732</v>
      </c>
      <c r="H549" s="37">
        <f t="shared" si="98"/>
        <v>5778366</v>
      </c>
    </row>
    <row r="550" spans="1:8" ht="32.25" customHeight="1" outlineLevel="1" x14ac:dyDescent="0.2">
      <c r="A550" s="30" t="s">
        <v>401</v>
      </c>
      <c r="B550" s="116" t="s">
        <v>871</v>
      </c>
      <c r="C550" s="117" t="s">
        <v>943</v>
      </c>
      <c r="D550" s="77" t="s">
        <v>717</v>
      </c>
      <c r="E550" s="78" t="s">
        <v>669</v>
      </c>
      <c r="F550" s="53">
        <f>F551</f>
        <v>17335098</v>
      </c>
      <c r="G550" s="53">
        <f>G551</f>
        <v>11556732</v>
      </c>
      <c r="H550" s="37">
        <f t="shared" si="98"/>
        <v>5778366</v>
      </c>
    </row>
    <row r="551" spans="1:8" ht="32.25" customHeight="1" outlineLevel="1" x14ac:dyDescent="0.2">
      <c r="A551" s="30" t="s">
        <v>417</v>
      </c>
      <c r="B551" s="116" t="s">
        <v>871</v>
      </c>
      <c r="C551" s="117" t="s">
        <v>943</v>
      </c>
      <c r="D551" s="77" t="s">
        <v>717</v>
      </c>
      <c r="E551" s="78" t="s">
        <v>948</v>
      </c>
      <c r="F551" s="67">
        <v>17335098</v>
      </c>
      <c r="G551" s="68">
        <v>11556732</v>
      </c>
      <c r="H551" s="82">
        <f t="shared" si="98"/>
        <v>5778366</v>
      </c>
    </row>
    <row r="552" spans="1:8" ht="44.25" customHeight="1" outlineLevel="2" x14ac:dyDescent="0.2">
      <c r="A552" s="119" t="s">
        <v>736</v>
      </c>
      <c r="B552" s="114" t="s">
        <v>452</v>
      </c>
      <c r="C552" s="115" t="s">
        <v>869</v>
      </c>
      <c r="D552" s="64" t="s">
        <v>737</v>
      </c>
      <c r="E552" s="65" t="s">
        <v>452</v>
      </c>
      <c r="F552" s="66">
        <f t="shared" ref="F552:G555" si="100">F553</f>
        <v>10481007.57</v>
      </c>
      <c r="G552" s="66">
        <f t="shared" si="100"/>
        <v>4253106.4300000006</v>
      </c>
      <c r="H552" s="35">
        <f t="shared" si="98"/>
        <v>6227901.1399999997</v>
      </c>
    </row>
    <row r="553" spans="1:8" ht="44.25" customHeight="1" outlineLevel="2" x14ac:dyDescent="0.2">
      <c r="A553" s="41" t="s">
        <v>870</v>
      </c>
      <c r="B553" s="116" t="s">
        <v>871</v>
      </c>
      <c r="C553" s="117" t="s">
        <v>869</v>
      </c>
      <c r="D553" s="62" t="s">
        <v>737</v>
      </c>
      <c r="E553" s="63" t="s">
        <v>452</v>
      </c>
      <c r="F553" s="53">
        <f t="shared" si="100"/>
        <v>10481007.57</v>
      </c>
      <c r="G553" s="53">
        <f t="shared" si="100"/>
        <v>4253106.4300000006</v>
      </c>
      <c r="H553" s="37">
        <f t="shared" si="98"/>
        <v>6227901.1399999997</v>
      </c>
    </row>
    <row r="554" spans="1:8" ht="31.5" customHeight="1" outlineLevel="2" x14ac:dyDescent="0.2">
      <c r="A554" s="41" t="s">
        <v>371</v>
      </c>
      <c r="B554" s="116" t="s">
        <v>871</v>
      </c>
      <c r="C554" s="117" t="s">
        <v>872</v>
      </c>
      <c r="D554" s="62" t="s">
        <v>737</v>
      </c>
      <c r="E554" s="63" t="s">
        <v>452</v>
      </c>
      <c r="F554" s="53">
        <f t="shared" si="100"/>
        <v>10481007.57</v>
      </c>
      <c r="G554" s="53">
        <f t="shared" si="100"/>
        <v>4253106.4300000006</v>
      </c>
      <c r="H554" s="37">
        <f t="shared" si="98"/>
        <v>6227901.1399999997</v>
      </c>
    </row>
    <row r="555" spans="1:8" ht="26.25" customHeight="1" outlineLevel="2" x14ac:dyDescent="0.2">
      <c r="A555" s="41" t="s">
        <v>377</v>
      </c>
      <c r="B555" s="116" t="s">
        <v>871</v>
      </c>
      <c r="C555" s="117" t="s">
        <v>949</v>
      </c>
      <c r="D555" s="62" t="s">
        <v>737</v>
      </c>
      <c r="E555" s="63" t="s">
        <v>452</v>
      </c>
      <c r="F555" s="53">
        <f t="shared" si="100"/>
        <v>10481007.57</v>
      </c>
      <c r="G555" s="53">
        <f t="shared" si="100"/>
        <v>4253106.4300000006</v>
      </c>
      <c r="H555" s="37">
        <f t="shared" si="98"/>
        <v>6227901.1399999997</v>
      </c>
    </row>
    <row r="556" spans="1:8" ht="44.25" customHeight="1" outlineLevel="2" x14ac:dyDescent="0.2">
      <c r="A556" s="41" t="s">
        <v>738</v>
      </c>
      <c r="B556" s="116" t="s">
        <v>871</v>
      </c>
      <c r="C556" s="117" t="s">
        <v>949</v>
      </c>
      <c r="D556" s="62" t="s">
        <v>739</v>
      </c>
      <c r="E556" s="63" t="s">
        <v>452</v>
      </c>
      <c r="F556" s="53">
        <f>F557+F561</f>
        <v>10481007.57</v>
      </c>
      <c r="G556" s="53">
        <f>G557+G561</f>
        <v>4253106.4300000006</v>
      </c>
      <c r="H556" s="37">
        <f t="shared" si="98"/>
        <v>6227901.1399999997</v>
      </c>
    </row>
    <row r="557" spans="1:8" ht="27.75" customHeight="1" outlineLevel="2" x14ac:dyDescent="0.2">
      <c r="A557" s="42" t="s">
        <v>740</v>
      </c>
      <c r="B557" s="116" t="s">
        <v>871</v>
      </c>
      <c r="C557" s="117" t="s">
        <v>949</v>
      </c>
      <c r="D557" s="120" t="s">
        <v>741</v>
      </c>
      <c r="E557" s="63" t="s">
        <v>452</v>
      </c>
      <c r="F557" s="53">
        <f t="shared" ref="F557:G559" si="101">F558</f>
        <v>253000</v>
      </c>
      <c r="G557" s="53">
        <f t="shared" si="101"/>
        <v>252999.71</v>
      </c>
      <c r="H557" s="37">
        <f t="shared" si="98"/>
        <v>0.29000000000814907</v>
      </c>
    </row>
    <row r="558" spans="1:8" ht="27.75" customHeight="1" outlineLevel="2" x14ac:dyDescent="0.2">
      <c r="A558" s="27" t="s">
        <v>348</v>
      </c>
      <c r="B558" s="116" t="s">
        <v>871</v>
      </c>
      <c r="C558" s="117" t="s">
        <v>949</v>
      </c>
      <c r="D558" s="120" t="s">
        <v>741</v>
      </c>
      <c r="E558" s="63" t="s">
        <v>339</v>
      </c>
      <c r="F558" s="53">
        <f t="shared" si="101"/>
        <v>253000</v>
      </c>
      <c r="G558" s="53">
        <f t="shared" si="101"/>
        <v>252999.71</v>
      </c>
      <c r="H558" s="37">
        <f t="shared" si="98"/>
        <v>0.29000000000814907</v>
      </c>
    </row>
    <row r="559" spans="1:8" ht="27.75" customHeight="1" outlineLevel="2" x14ac:dyDescent="0.2">
      <c r="A559" s="30" t="s">
        <v>459</v>
      </c>
      <c r="B559" s="116" t="s">
        <v>871</v>
      </c>
      <c r="C559" s="117" t="s">
        <v>949</v>
      </c>
      <c r="D559" s="120" t="s">
        <v>741</v>
      </c>
      <c r="E559" s="63" t="s">
        <v>460</v>
      </c>
      <c r="F559" s="53">
        <f t="shared" si="101"/>
        <v>253000</v>
      </c>
      <c r="G559" s="53">
        <f t="shared" si="101"/>
        <v>252999.71</v>
      </c>
      <c r="H559" s="37">
        <f t="shared" si="98"/>
        <v>0.29000000000814907</v>
      </c>
    </row>
    <row r="560" spans="1:8" ht="27.75" customHeight="1" outlineLevel="2" x14ac:dyDescent="0.2">
      <c r="A560" s="30" t="s">
        <v>350</v>
      </c>
      <c r="B560" s="116" t="s">
        <v>871</v>
      </c>
      <c r="C560" s="117" t="s">
        <v>949</v>
      </c>
      <c r="D560" s="120" t="s">
        <v>741</v>
      </c>
      <c r="E560" s="63" t="s">
        <v>880</v>
      </c>
      <c r="F560" s="67">
        <v>253000</v>
      </c>
      <c r="G560" s="68">
        <v>252999.71</v>
      </c>
      <c r="H560" s="82">
        <f t="shared" si="98"/>
        <v>0.29000000000814907</v>
      </c>
    </row>
    <row r="561" spans="1:8" ht="33" customHeight="1" outlineLevel="2" x14ac:dyDescent="0.2">
      <c r="A561" s="27" t="s">
        <v>742</v>
      </c>
      <c r="B561" s="116" t="s">
        <v>871</v>
      </c>
      <c r="C561" s="117" t="s">
        <v>949</v>
      </c>
      <c r="D561" s="120" t="s">
        <v>743</v>
      </c>
      <c r="E561" s="63" t="s">
        <v>452</v>
      </c>
      <c r="F561" s="53">
        <f t="shared" ref="F561:G563" si="102">F562</f>
        <v>10228007.57</v>
      </c>
      <c r="G561" s="53">
        <f t="shared" si="102"/>
        <v>4000106.72</v>
      </c>
      <c r="H561" s="37">
        <f t="shared" si="98"/>
        <v>6227900.8499999996</v>
      </c>
    </row>
    <row r="562" spans="1:8" ht="39.75" customHeight="1" outlineLevel="2" x14ac:dyDescent="0.2">
      <c r="A562" s="27" t="s">
        <v>348</v>
      </c>
      <c r="B562" s="116" t="s">
        <v>871</v>
      </c>
      <c r="C562" s="117" t="s">
        <v>949</v>
      </c>
      <c r="D562" s="120" t="s">
        <v>743</v>
      </c>
      <c r="E562" s="63" t="s">
        <v>339</v>
      </c>
      <c r="F562" s="53">
        <f t="shared" si="102"/>
        <v>10228007.57</v>
      </c>
      <c r="G562" s="53">
        <f t="shared" si="102"/>
        <v>4000106.72</v>
      </c>
      <c r="H562" s="37">
        <f t="shared" si="98"/>
        <v>6227900.8499999996</v>
      </c>
    </row>
    <row r="563" spans="1:8" ht="33.75" customHeight="1" outlineLevel="2" x14ac:dyDescent="0.2">
      <c r="A563" s="30" t="s">
        <v>459</v>
      </c>
      <c r="B563" s="116" t="s">
        <v>871</v>
      </c>
      <c r="C563" s="117" t="s">
        <v>949</v>
      </c>
      <c r="D563" s="120" t="s">
        <v>743</v>
      </c>
      <c r="E563" s="63" t="s">
        <v>460</v>
      </c>
      <c r="F563" s="53">
        <f t="shared" si="102"/>
        <v>10228007.57</v>
      </c>
      <c r="G563" s="53">
        <f t="shared" si="102"/>
        <v>4000106.72</v>
      </c>
      <c r="H563" s="37">
        <f t="shared" si="98"/>
        <v>6227900.8499999996</v>
      </c>
    </row>
    <row r="564" spans="1:8" ht="33.75" customHeight="1" outlineLevel="2" x14ac:dyDescent="0.2">
      <c r="A564" s="30" t="s">
        <v>350</v>
      </c>
      <c r="B564" s="116" t="s">
        <v>871</v>
      </c>
      <c r="C564" s="117" t="s">
        <v>949</v>
      </c>
      <c r="D564" s="120" t="s">
        <v>743</v>
      </c>
      <c r="E564" s="63" t="s">
        <v>880</v>
      </c>
      <c r="F564" s="67">
        <v>10228007.57</v>
      </c>
      <c r="G564" s="68">
        <v>4000106.72</v>
      </c>
      <c r="H564" s="82">
        <f t="shared" si="98"/>
        <v>6227900.8499999996</v>
      </c>
    </row>
    <row r="565" spans="1:8" ht="30.75" customHeight="1" outlineLevel="2" x14ac:dyDescent="0.2">
      <c r="A565" s="31" t="s">
        <v>744</v>
      </c>
      <c r="B565" s="114" t="s">
        <v>452</v>
      </c>
      <c r="C565" s="115" t="s">
        <v>869</v>
      </c>
      <c r="D565" s="64" t="s">
        <v>745</v>
      </c>
      <c r="E565" s="65" t="s">
        <v>452</v>
      </c>
      <c r="F565" s="66">
        <f t="shared" ref="F565:G568" si="103">F566</f>
        <v>53977215.060000002</v>
      </c>
      <c r="G565" s="66">
        <f t="shared" si="103"/>
        <v>17036668.07</v>
      </c>
      <c r="H565" s="35">
        <f t="shared" si="98"/>
        <v>36940546.990000002</v>
      </c>
    </row>
    <row r="566" spans="1:8" ht="30.75" customHeight="1" outlineLevel="2" x14ac:dyDescent="0.2">
      <c r="A566" s="30" t="s">
        <v>870</v>
      </c>
      <c r="B566" s="116" t="s">
        <v>871</v>
      </c>
      <c r="C566" s="117" t="s">
        <v>869</v>
      </c>
      <c r="D566" s="62" t="s">
        <v>745</v>
      </c>
      <c r="E566" s="63" t="s">
        <v>452</v>
      </c>
      <c r="F566" s="53">
        <f t="shared" si="103"/>
        <v>53977215.060000002</v>
      </c>
      <c r="G566" s="53">
        <f t="shared" si="103"/>
        <v>17036668.07</v>
      </c>
      <c r="H566" s="37">
        <f t="shared" si="98"/>
        <v>36940546.990000002</v>
      </c>
    </row>
    <row r="567" spans="1:8" ht="24" customHeight="1" outlineLevel="2" x14ac:dyDescent="0.2">
      <c r="A567" s="30" t="s">
        <v>385</v>
      </c>
      <c r="B567" s="116" t="s">
        <v>871</v>
      </c>
      <c r="C567" s="117" t="s">
        <v>904</v>
      </c>
      <c r="D567" s="62" t="s">
        <v>745</v>
      </c>
      <c r="E567" s="63" t="s">
        <v>452</v>
      </c>
      <c r="F567" s="53">
        <f t="shared" si="103"/>
        <v>53977215.060000002</v>
      </c>
      <c r="G567" s="53">
        <f t="shared" si="103"/>
        <v>17036668.07</v>
      </c>
      <c r="H567" s="37">
        <f t="shared" si="98"/>
        <v>36940546.990000002</v>
      </c>
    </row>
    <row r="568" spans="1:8" ht="21.75" customHeight="1" outlineLevel="2" x14ac:dyDescent="0.2">
      <c r="A568" s="30" t="s">
        <v>389</v>
      </c>
      <c r="B568" s="116" t="s">
        <v>871</v>
      </c>
      <c r="C568" s="117" t="s">
        <v>950</v>
      </c>
      <c r="D568" s="62" t="s">
        <v>745</v>
      </c>
      <c r="E568" s="63" t="s">
        <v>452</v>
      </c>
      <c r="F568" s="53">
        <f t="shared" si="103"/>
        <v>53977215.060000002</v>
      </c>
      <c r="G568" s="53">
        <f t="shared" si="103"/>
        <v>17036668.07</v>
      </c>
      <c r="H568" s="37">
        <f t="shared" si="98"/>
        <v>36940546.990000002</v>
      </c>
    </row>
    <row r="569" spans="1:8" ht="21" customHeight="1" outlineLevel="2" x14ac:dyDescent="0.2">
      <c r="A569" s="43" t="s">
        <v>746</v>
      </c>
      <c r="B569" s="116" t="s">
        <v>871</v>
      </c>
      <c r="C569" s="117" t="s">
        <v>950</v>
      </c>
      <c r="D569" s="71" t="s">
        <v>747</v>
      </c>
      <c r="E569" s="70" t="s">
        <v>452</v>
      </c>
      <c r="F569" s="54">
        <f>F570+F574+F578+F583+F587+F591+F595+F599+F603+F617+F621</f>
        <v>53977215.060000002</v>
      </c>
      <c r="G569" s="54">
        <f>G570+G574+G578+G583+G587+G591+G595+G599+G603+G617+G621</f>
        <v>17036668.07</v>
      </c>
      <c r="H569" s="36">
        <f t="shared" si="98"/>
        <v>36940546.990000002</v>
      </c>
    </row>
    <row r="570" spans="1:8" ht="21" customHeight="1" outlineLevel="2" x14ac:dyDescent="0.2">
      <c r="A570" s="27" t="s">
        <v>748</v>
      </c>
      <c r="B570" s="116" t="s">
        <v>871</v>
      </c>
      <c r="C570" s="117" t="s">
        <v>950</v>
      </c>
      <c r="D570" s="62" t="s">
        <v>749</v>
      </c>
      <c r="E570" s="63" t="s">
        <v>452</v>
      </c>
      <c r="F570" s="53">
        <f t="shared" ref="F570:G572" si="104">F571</f>
        <v>1063638.8</v>
      </c>
      <c r="G570" s="53">
        <f t="shared" si="104"/>
        <v>129194.7</v>
      </c>
      <c r="H570" s="37">
        <f t="shared" si="98"/>
        <v>934444.10000000009</v>
      </c>
    </row>
    <row r="571" spans="1:8" ht="31.5" customHeight="1" outlineLevel="2" x14ac:dyDescent="0.2">
      <c r="A571" s="30" t="s">
        <v>348</v>
      </c>
      <c r="B571" s="116" t="s">
        <v>871</v>
      </c>
      <c r="C571" s="117" t="s">
        <v>950</v>
      </c>
      <c r="D571" s="62" t="s">
        <v>749</v>
      </c>
      <c r="E571" s="63" t="s">
        <v>339</v>
      </c>
      <c r="F571" s="53">
        <f t="shared" si="104"/>
        <v>1063638.8</v>
      </c>
      <c r="G571" s="53">
        <f t="shared" si="104"/>
        <v>129194.7</v>
      </c>
      <c r="H571" s="37">
        <f t="shared" si="98"/>
        <v>934444.10000000009</v>
      </c>
    </row>
    <row r="572" spans="1:8" ht="31.5" customHeight="1" outlineLevel="2" x14ac:dyDescent="0.2">
      <c r="A572" s="27" t="s">
        <v>459</v>
      </c>
      <c r="B572" s="116" t="s">
        <v>871</v>
      </c>
      <c r="C572" s="117" t="s">
        <v>950</v>
      </c>
      <c r="D572" s="62" t="s">
        <v>749</v>
      </c>
      <c r="E572" s="63" t="s">
        <v>460</v>
      </c>
      <c r="F572" s="53">
        <f t="shared" si="104"/>
        <v>1063638.8</v>
      </c>
      <c r="G572" s="53">
        <f t="shared" si="104"/>
        <v>129194.7</v>
      </c>
      <c r="H572" s="37">
        <f t="shared" si="98"/>
        <v>934444.10000000009</v>
      </c>
    </row>
    <row r="573" spans="1:8" ht="31.5" customHeight="1" outlineLevel="2" x14ac:dyDescent="0.2">
      <c r="A573" s="27" t="s">
        <v>350</v>
      </c>
      <c r="B573" s="116" t="s">
        <v>871</v>
      </c>
      <c r="C573" s="117" t="s">
        <v>950</v>
      </c>
      <c r="D573" s="62" t="s">
        <v>749</v>
      </c>
      <c r="E573" s="63" t="s">
        <v>880</v>
      </c>
      <c r="F573" s="67">
        <v>1063638.8</v>
      </c>
      <c r="G573" s="72">
        <v>129194.7</v>
      </c>
      <c r="H573" s="82">
        <f t="shared" si="98"/>
        <v>934444.10000000009</v>
      </c>
    </row>
    <row r="574" spans="1:8" ht="17.25" customHeight="1" outlineLevel="2" x14ac:dyDescent="0.2">
      <c r="A574" s="27" t="s">
        <v>750</v>
      </c>
      <c r="B574" s="116" t="s">
        <v>871</v>
      </c>
      <c r="C574" s="117" t="s">
        <v>950</v>
      </c>
      <c r="D574" s="62" t="s">
        <v>751</v>
      </c>
      <c r="E574" s="63" t="s">
        <v>452</v>
      </c>
      <c r="F574" s="53">
        <f t="shared" ref="F574:G576" si="105">F575</f>
        <v>200000</v>
      </c>
      <c r="G574" s="53">
        <f t="shared" si="105"/>
        <v>60000</v>
      </c>
      <c r="H574" s="37">
        <f t="shared" si="98"/>
        <v>140000</v>
      </c>
    </row>
    <row r="575" spans="1:8" ht="32.25" customHeight="1" outlineLevel="2" x14ac:dyDescent="0.2">
      <c r="A575" s="27" t="s">
        <v>348</v>
      </c>
      <c r="B575" s="116" t="s">
        <v>871</v>
      </c>
      <c r="C575" s="117" t="s">
        <v>950</v>
      </c>
      <c r="D575" s="62" t="s">
        <v>751</v>
      </c>
      <c r="E575" s="63" t="s">
        <v>339</v>
      </c>
      <c r="F575" s="53">
        <f t="shared" si="105"/>
        <v>200000</v>
      </c>
      <c r="G575" s="53">
        <f t="shared" si="105"/>
        <v>60000</v>
      </c>
      <c r="H575" s="37">
        <f t="shared" si="98"/>
        <v>140000</v>
      </c>
    </row>
    <row r="576" spans="1:8" ht="32.25" customHeight="1" outlineLevel="2" x14ac:dyDescent="0.2">
      <c r="A576" s="27" t="s">
        <v>349</v>
      </c>
      <c r="B576" s="116" t="s">
        <v>871</v>
      </c>
      <c r="C576" s="117" t="s">
        <v>950</v>
      </c>
      <c r="D576" s="62" t="s">
        <v>751</v>
      </c>
      <c r="E576" s="63" t="s">
        <v>460</v>
      </c>
      <c r="F576" s="53">
        <f t="shared" si="105"/>
        <v>200000</v>
      </c>
      <c r="G576" s="53">
        <f t="shared" si="105"/>
        <v>60000</v>
      </c>
      <c r="H576" s="37">
        <f t="shared" si="98"/>
        <v>140000</v>
      </c>
    </row>
    <row r="577" spans="1:8" ht="32.25" customHeight="1" outlineLevel="2" x14ac:dyDescent="0.2">
      <c r="A577" s="27" t="s">
        <v>350</v>
      </c>
      <c r="B577" s="116" t="s">
        <v>871</v>
      </c>
      <c r="C577" s="117" t="s">
        <v>950</v>
      </c>
      <c r="D577" s="62" t="s">
        <v>751</v>
      </c>
      <c r="E577" s="63" t="s">
        <v>880</v>
      </c>
      <c r="F577" s="67">
        <v>200000</v>
      </c>
      <c r="G577" s="72">
        <v>60000</v>
      </c>
      <c r="H577" s="82">
        <f t="shared" si="98"/>
        <v>140000</v>
      </c>
    </row>
    <row r="578" spans="1:8" ht="23.25" customHeight="1" outlineLevel="2" x14ac:dyDescent="0.2">
      <c r="A578" s="27" t="s">
        <v>752</v>
      </c>
      <c r="B578" s="116" t="s">
        <v>871</v>
      </c>
      <c r="C578" s="117" t="s">
        <v>950</v>
      </c>
      <c r="D578" s="62" t="s">
        <v>753</v>
      </c>
      <c r="E578" s="63" t="s">
        <v>452</v>
      </c>
      <c r="F578" s="53">
        <f>F579</f>
        <v>4253500</v>
      </c>
      <c r="G578" s="53">
        <f>G579</f>
        <v>2190257.6399999997</v>
      </c>
      <c r="H578" s="37">
        <f t="shared" si="98"/>
        <v>2063242.3600000003</v>
      </c>
    </row>
    <row r="579" spans="1:8" ht="29.25" customHeight="1" outlineLevel="2" x14ac:dyDescent="0.2">
      <c r="A579" s="27" t="s">
        <v>348</v>
      </c>
      <c r="B579" s="116" t="s">
        <v>871</v>
      </c>
      <c r="C579" s="117" t="s">
        <v>950</v>
      </c>
      <c r="D579" s="62" t="s">
        <v>753</v>
      </c>
      <c r="E579" s="63" t="s">
        <v>339</v>
      </c>
      <c r="F579" s="53">
        <f>F580</f>
        <v>4253500</v>
      </c>
      <c r="G579" s="53">
        <f>G580</f>
        <v>2190257.6399999997</v>
      </c>
      <c r="H579" s="37">
        <f t="shared" si="98"/>
        <v>2063242.3600000003</v>
      </c>
    </row>
    <row r="580" spans="1:8" ht="29.25" customHeight="1" outlineLevel="2" x14ac:dyDescent="0.2">
      <c r="A580" s="27" t="s">
        <v>459</v>
      </c>
      <c r="B580" s="116" t="s">
        <v>871</v>
      </c>
      <c r="C580" s="117" t="s">
        <v>950</v>
      </c>
      <c r="D580" s="62" t="s">
        <v>753</v>
      </c>
      <c r="E580" s="63" t="s">
        <v>460</v>
      </c>
      <c r="F580" s="53">
        <f>F581+F582</f>
        <v>4253500</v>
      </c>
      <c r="G580" s="53">
        <f>G581+G582</f>
        <v>2190257.6399999997</v>
      </c>
      <c r="H580" s="37">
        <f t="shared" si="98"/>
        <v>2063242.3600000003</v>
      </c>
    </row>
    <row r="581" spans="1:8" ht="29.25" customHeight="1" outlineLevel="2" x14ac:dyDescent="0.2">
      <c r="A581" s="27" t="s">
        <v>350</v>
      </c>
      <c r="B581" s="116" t="s">
        <v>871</v>
      </c>
      <c r="C581" s="117" t="s">
        <v>950</v>
      </c>
      <c r="D581" s="62" t="s">
        <v>753</v>
      </c>
      <c r="E581" s="63" t="s">
        <v>880</v>
      </c>
      <c r="F581" s="67">
        <v>2453500</v>
      </c>
      <c r="G581" s="68">
        <v>823384</v>
      </c>
      <c r="H581" s="82">
        <f t="shared" si="98"/>
        <v>1630116</v>
      </c>
    </row>
    <row r="582" spans="1:8" ht="29.25" customHeight="1" outlineLevel="2" x14ac:dyDescent="0.2">
      <c r="A582" s="27" t="s">
        <v>362</v>
      </c>
      <c r="B582" s="116" t="s">
        <v>871</v>
      </c>
      <c r="C582" s="117" t="s">
        <v>950</v>
      </c>
      <c r="D582" s="62" t="s">
        <v>753</v>
      </c>
      <c r="E582" s="63" t="s">
        <v>907</v>
      </c>
      <c r="F582" s="67">
        <v>1800000</v>
      </c>
      <c r="G582" s="68">
        <v>1366873.64</v>
      </c>
      <c r="H582" s="82">
        <f t="shared" si="98"/>
        <v>433126.3600000001</v>
      </c>
    </row>
    <row r="583" spans="1:8" ht="25.5" customHeight="1" outlineLevel="2" x14ac:dyDescent="0.2">
      <c r="A583" s="27" t="s">
        <v>754</v>
      </c>
      <c r="B583" s="116" t="s">
        <v>871</v>
      </c>
      <c r="C583" s="117" t="s">
        <v>950</v>
      </c>
      <c r="D583" s="62" t="s">
        <v>755</v>
      </c>
      <c r="E583" s="63" t="s">
        <v>452</v>
      </c>
      <c r="F583" s="53">
        <f t="shared" ref="F583:G585" si="106">F584</f>
        <v>65000</v>
      </c>
      <c r="G583" s="53">
        <f t="shared" si="106"/>
        <v>0</v>
      </c>
      <c r="H583" s="37">
        <f t="shared" si="98"/>
        <v>65000</v>
      </c>
    </row>
    <row r="584" spans="1:8" ht="31.5" customHeight="1" outlineLevel="2" x14ac:dyDescent="0.2">
      <c r="A584" s="27" t="s">
        <v>348</v>
      </c>
      <c r="B584" s="116" t="s">
        <v>871</v>
      </c>
      <c r="C584" s="117" t="s">
        <v>950</v>
      </c>
      <c r="D584" s="62" t="s">
        <v>755</v>
      </c>
      <c r="E584" s="63" t="s">
        <v>339</v>
      </c>
      <c r="F584" s="53">
        <f t="shared" si="106"/>
        <v>65000</v>
      </c>
      <c r="G584" s="53">
        <f t="shared" si="106"/>
        <v>0</v>
      </c>
      <c r="H584" s="37">
        <f t="shared" si="98"/>
        <v>65000</v>
      </c>
    </row>
    <row r="585" spans="1:8" ht="31.5" customHeight="1" outlineLevel="2" x14ac:dyDescent="0.2">
      <c r="A585" s="27" t="s">
        <v>459</v>
      </c>
      <c r="B585" s="116" t="s">
        <v>871</v>
      </c>
      <c r="C585" s="117" t="s">
        <v>950</v>
      </c>
      <c r="D585" s="62" t="s">
        <v>755</v>
      </c>
      <c r="E585" s="63" t="s">
        <v>460</v>
      </c>
      <c r="F585" s="53">
        <f t="shared" si="106"/>
        <v>65000</v>
      </c>
      <c r="G585" s="53">
        <f t="shared" si="106"/>
        <v>0</v>
      </c>
      <c r="H585" s="37">
        <f t="shared" si="98"/>
        <v>65000</v>
      </c>
    </row>
    <row r="586" spans="1:8" ht="31.5" customHeight="1" outlineLevel="2" x14ac:dyDescent="0.2">
      <c r="A586" s="27" t="s">
        <v>350</v>
      </c>
      <c r="B586" s="116" t="s">
        <v>871</v>
      </c>
      <c r="C586" s="117" t="s">
        <v>950</v>
      </c>
      <c r="D586" s="62" t="s">
        <v>755</v>
      </c>
      <c r="E586" s="63" t="s">
        <v>880</v>
      </c>
      <c r="F586" s="67">
        <v>65000</v>
      </c>
      <c r="G586" s="72">
        <v>0</v>
      </c>
      <c r="H586" s="82">
        <f t="shared" si="98"/>
        <v>65000</v>
      </c>
    </row>
    <row r="587" spans="1:8" ht="21.75" customHeight="1" outlineLevel="2" x14ac:dyDescent="0.2">
      <c r="A587" s="27" t="s">
        <v>756</v>
      </c>
      <c r="B587" s="116" t="s">
        <v>871</v>
      </c>
      <c r="C587" s="117" t="s">
        <v>950</v>
      </c>
      <c r="D587" s="62" t="s">
        <v>757</v>
      </c>
      <c r="E587" s="63" t="s">
        <v>452</v>
      </c>
      <c r="F587" s="53">
        <f t="shared" ref="F587:G589" si="107">F588</f>
        <v>200000</v>
      </c>
      <c r="G587" s="53">
        <f t="shared" si="107"/>
        <v>0</v>
      </c>
      <c r="H587" s="37">
        <f t="shared" si="98"/>
        <v>200000</v>
      </c>
    </row>
    <row r="588" spans="1:8" ht="33" customHeight="1" outlineLevel="2" x14ac:dyDescent="0.2">
      <c r="A588" s="27" t="s">
        <v>348</v>
      </c>
      <c r="B588" s="116" t="s">
        <v>871</v>
      </c>
      <c r="C588" s="117" t="s">
        <v>950</v>
      </c>
      <c r="D588" s="62" t="s">
        <v>757</v>
      </c>
      <c r="E588" s="63" t="s">
        <v>339</v>
      </c>
      <c r="F588" s="53">
        <f t="shared" si="107"/>
        <v>200000</v>
      </c>
      <c r="G588" s="53">
        <f t="shared" si="107"/>
        <v>0</v>
      </c>
      <c r="H588" s="37">
        <f t="shared" si="98"/>
        <v>200000</v>
      </c>
    </row>
    <row r="589" spans="1:8" ht="33" customHeight="1" outlineLevel="2" x14ac:dyDescent="0.2">
      <c r="A589" s="27" t="s">
        <v>349</v>
      </c>
      <c r="B589" s="116" t="s">
        <v>871</v>
      </c>
      <c r="C589" s="117" t="s">
        <v>950</v>
      </c>
      <c r="D589" s="62" t="s">
        <v>757</v>
      </c>
      <c r="E589" s="63" t="s">
        <v>460</v>
      </c>
      <c r="F589" s="53">
        <f t="shared" si="107"/>
        <v>200000</v>
      </c>
      <c r="G589" s="53">
        <f t="shared" si="107"/>
        <v>0</v>
      </c>
      <c r="H589" s="37">
        <f t="shared" si="98"/>
        <v>200000</v>
      </c>
    </row>
    <row r="590" spans="1:8" ht="24.75" customHeight="1" outlineLevel="2" x14ac:dyDescent="0.2">
      <c r="A590" s="27" t="s">
        <v>350</v>
      </c>
      <c r="B590" s="116" t="s">
        <v>871</v>
      </c>
      <c r="C590" s="117" t="s">
        <v>950</v>
      </c>
      <c r="D590" s="62" t="s">
        <v>757</v>
      </c>
      <c r="E590" s="63" t="s">
        <v>880</v>
      </c>
      <c r="F590" s="67">
        <v>200000</v>
      </c>
      <c r="G590" s="72">
        <v>0</v>
      </c>
      <c r="H590" s="82">
        <f t="shared" si="98"/>
        <v>200000</v>
      </c>
    </row>
    <row r="591" spans="1:8" ht="23.25" customHeight="1" outlineLevel="2" x14ac:dyDescent="0.2">
      <c r="A591" s="27" t="s">
        <v>758</v>
      </c>
      <c r="B591" s="116" t="s">
        <v>871</v>
      </c>
      <c r="C591" s="117" t="s">
        <v>950</v>
      </c>
      <c r="D591" s="62" t="s">
        <v>759</v>
      </c>
      <c r="E591" s="63" t="s">
        <v>452</v>
      </c>
      <c r="F591" s="53">
        <f t="shared" ref="F591:G593" si="108">F592</f>
        <v>2402043.02</v>
      </c>
      <c r="G591" s="53">
        <f t="shared" si="108"/>
        <v>523785.84</v>
      </c>
      <c r="H591" s="37">
        <f t="shared" si="98"/>
        <v>1878257.18</v>
      </c>
    </row>
    <row r="592" spans="1:8" ht="27.75" customHeight="1" outlineLevel="2" x14ac:dyDescent="0.2">
      <c r="A592" s="27" t="s">
        <v>348</v>
      </c>
      <c r="B592" s="116" t="s">
        <v>871</v>
      </c>
      <c r="C592" s="117" t="s">
        <v>950</v>
      </c>
      <c r="D592" s="62" t="s">
        <v>759</v>
      </c>
      <c r="E592" s="63" t="s">
        <v>339</v>
      </c>
      <c r="F592" s="53">
        <f t="shared" si="108"/>
        <v>2402043.02</v>
      </c>
      <c r="G592" s="53">
        <f t="shared" si="108"/>
        <v>523785.84</v>
      </c>
      <c r="H592" s="37">
        <f t="shared" si="98"/>
        <v>1878257.18</v>
      </c>
    </row>
    <row r="593" spans="1:8" ht="27.75" customHeight="1" outlineLevel="2" x14ac:dyDescent="0.2">
      <c r="A593" s="27" t="s">
        <v>349</v>
      </c>
      <c r="B593" s="116" t="s">
        <v>871</v>
      </c>
      <c r="C593" s="117" t="s">
        <v>950</v>
      </c>
      <c r="D593" s="62" t="s">
        <v>759</v>
      </c>
      <c r="E593" s="63" t="s">
        <v>460</v>
      </c>
      <c r="F593" s="53">
        <f t="shared" si="108"/>
        <v>2402043.02</v>
      </c>
      <c r="G593" s="53">
        <f t="shared" si="108"/>
        <v>523785.84</v>
      </c>
      <c r="H593" s="37">
        <f t="shared" si="98"/>
        <v>1878257.18</v>
      </c>
    </row>
    <row r="594" spans="1:8" ht="27.75" customHeight="1" outlineLevel="2" x14ac:dyDescent="0.2">
      <c r="A594" s="27" t="s">
        <v>350</v>
      </c>
      <c r="B594" s="116" t="s">
        <v>871</v>
      </c>
      <c r="C594" s="117" t="s">
        <v>950</v>
      </c>
      <c r="D594" s="62" t="s">
        <v>759</v>
      </c>
      <c r="E594" s="63" t="s">
        <v>880</v>
      </c>
      <c r="F594" s="67">
        <v>2402043.02</v>
      </c>
      <c r="G594" s="72">
        <v>523785.84</v>
      </c>
      <c r="H594" s="82">
        <f t="shared" si="98"/>
        <v>1878257.18</v>
      </c>
    </row>
    <row r="595" spans="1:8" ht="28.5" customHeight="1" outlineLevel="2" x14ac:dyDescent="0.2">
      <c r="A595" s="27" t="s">
        <v>760</v>
      </c>
      <c r="B595" s="116" t="s">
        <v>871</v>
      </c>
      <c r="C595" s="117" t="s">
        <v>950</v>
      </c>
      <c r="D595" s="62" t="s">
        <v>761</v>
      </c>
      <c r="E595" s="63" t="s">
        <v>452</v>
      </c>
      <c r="F595" s="53">
        <f t="shared" ref="F595:G597" si="109">F596</f>
        <v>50000</v>
      </c>
      <c r="G595" s="53">
        <f t="shared" si="109"/>
        <v>0</v>
      </c>
      <c r="H595" s="37">
        <f t="shared" si="98"/>
        <v>50000</v>
      </c>
    </row>
    <row r="596" spans="1:8" ht="33.75" customHeight="1" outlineLevel="2" x14ac:dyDescent="0.2">
      <c r="A596" s="27" t="s">
        <v>348</v>
      </c>
      <c r="B596" s="116" t="s">
        <v>871</v>
      </c>
      <c r="C596" s="117" t="s">
        <v>950</v>
      </c>
      <c r="D596" s="62" t="s">
        <v>761</v>
      </c>
      <c r="E596" s="63" t="s">
        <v>339</v>
      </c>
      <c r="F596" s="53">
        <f t="shared" si="109"/>
        <v>50000</v>
      </c>
      <c r="G596" s="53">
        <f t="shared" si="109"/>
        <v>0</v>
      </c>
      <c r="H596" s="37">
        <f t="shared" si="98"/>
        <v>50000</v>
      </c>
    </row>
    <row r="597" spans="1:8" ht="33.75" customHeight="1" outlineLevel="2" x14ac:dyDescent="0.2">
      <c r="A597" s="27" t="s">
        <v>349</v>
      </c>
      <c r="B597" s="116" t="s">
        <v>871</v>
      </c>
      <c r="C597" s="117" t="s">
        <v>950</v>
      </c>
      <c r="D597" s="62" t="s">
        <v>761</v>
      </c>
      <c r="E597" s="63" t="s">
        <v>460</v>
      </c>
      <c r="F597" s="53">
        <f t="shared" si="109"/>
        <v>50000</v>
      </c>
      <c r="G597" s="53">
        <f t="shared" si="109"/>
        <v>0</v>
      </c>
      <c r="H597" s="37">
        <f t="shared" si="98"/>
        <v>50000</v>
      </c>
    </row>
    <row r="598" spans="1:8" ht="33.75" customHeight="1" outlineLevel="2" x14ac:dyDescent="0.2">
      <c r="A598" s="27" t="s">
        <v>350</v>
      </c>
      <c r="B598" s="116" t="s">
        <v>871</v>
      </c>
      <c r="C598" s="117" t="s">
        <v>950</v>
      </c>
      <c r="D598" s="62" t="s">
        <v>761</v>
      </c>
      <c r="E598" s="63" t="s">
        <v>880</v>
      </c>
      <c r="F598" s="67">
        <v>50000</v>
      </c>
      <c r="G598" s="72">
        <v>0</v>
      </c>
      <c r="H598" s="82">
        <f t="shared" si="98"/>
        <v>50000</v>
      </c>
    </row>
    <row r="599" spans="1:8" ht="33.75" customHeight="1" outlineLevel="2" x14ac:dyDescent="0.2">
      <c r="A599" s="27" t="s">
        <v>762</v>
      </c>
      <c r="B599" s="116" t="s">
        <v>871</v>
      </c>
      <c r="C599" s="117" t="s">
        <v>950</v>
      </c>
      <c r="D599" s="62" t="s">
        <v>763</v>
      </c>
      <c r="E599" s="63" t="s">
        <v>452</v>
      </c>
      <c r="F599" s="53">
        <f t="shared" ref="F599:G601" si="110">F600</f>
        <v>5249400</v>
      </c>
      <c r="G599" s="53">
        <f t="shared" si="110"/>
        <v>34500</v>
      </c>
      <c r="H599" s="37">
        <f t="shared" ref="H599:H662" si="111">F599-G599</f>
        <v>5214900</v>
      </c>
    </row>
    <row r="600" spans="1:8" ht="33.75" customHeight="1" outlineLevel="2" x14ac:dyDescent="0.2">
      <c r="A600" s="27" t="s">
        <v>348</v>
      </c>
      <c r="B600" s="116" t="s">
        <v>871</v>
      </c>
      <c r="C600" s="117" t="s">
        <v>950</v>
      </c>
      <c r="D600" s="62" t="s">
        <v>763</v>
      </c>
      <c r="E600" s="63" t="s">
        <v>339</v>
      </c>
      <c r="F600" s="53">
        <f t="shared" si="110"/>
        <v>5249400</v>
      </c>
      <c r="G600" s="53">
        <f t="shared" si="110"/>
        <v>34500</v>
      </c>
      <c r="H600" s="37">
        <f t="shared" si="111"/>
        <v>5214900</v>
      </c>
    </row>
    <row r="601" spans="1:8" ht="33.75" customHeight="1" outlineLevel="2" x14ac:dyDescent="0.2">
      <c r="A601" s="27" t="s">
        <v>349</v>
      </c>
      <c r="B601" s="116" t="s">
        <v>871</v>
      </c>
      <c r="C601" s="117" t="s">
        <v>950</v>
      </c>
      <c r="D601" s="62" t="s">
        <v>763</v>
      </c>
      <c r="E601" s="63" t="s">
        <v>460</v>
      </c>
      <c r="F601" s="53">
        <f t="shared" si="110"/>
        <v>5249400</v>
      </c>
      <c r="G601" s="53">
        <f t="shared" si="110"/>
        <v>34500</v>
      </c>
      <c r="H601" s="37">
        <f t="shared" si="111"/>
        <v>5214900</v>
      </c>
    </row>
    <row r="602" spans="1:8" ht="33.75" customHeight="1" outlineLevel="2" x14ac:dyDescent="0.2">
      <c r="A602" s="27" t="s">
        <v>350</v>
      </c>
      <c r="B602" s="116" t="s">
        <v>871</v>
      </c>
      <c r="C602" s="117" t="s">
        <v>950</v>
      </c>
      <c r="D602" s="62" t="s">
        <v>763</v>
      </c>
      <c r="E602" s="63" t="s">
        <v>880</v>
      </c>
      <c r="F602" s="67">
        <v>5249400</v>
      </c>
      <c r="G602" s="72">
        <v>34500</v>
      </c>
      <c r="H602" s="82">
        <f t="shared" si="111"/>
        <v>5214900</v>
      </c>
    </row>
    <row r="603" spans="1:8" ht="44.25" customHeight="1" outlineLevel="2" x14ac:dyDescent="0.2">
      <c r="A603" s="27" t="s">
        <v>764</v>
      </c>
      <c r="B603" s="116" t="s">
        <v>871</v>
      </c>
      <c r="C603" s="117" t="s">
        <v>950</v>
      </c>
      <c r="D603" s="62" t="s">
        <v>765</v>
      </c>
      <c r="E603" s="63" t="s">
        <v>452</v>
      </c>
      <c r="F603" s="53">
        <f>F604+F608+F612</f>
        <v>34441209</v>
      </c>
      <c r="G603" s="53">
        <f>G604+G608+G612</f>
        <v>14098929.889999999</v>
      </c>
      <c r="H603" s="37">
        <f t="shared" si="111"/>
        <v>20342279.109999999</v>
      </c>
    </row>
    <row r="604" spans="1:8" ht="57" customHeight="1" outlineLevel="2" x14ac:dyDescent="0.2">
      <c r="A604" s="27" t="s">
        <v>341</v>
      </c>
      <c r="B604" s="116" t="s">
        <v>871</v>
      </c>
      <c r="C604" s="117" t="s">
        <v>950</v>
      </c>
      <c r="D604" s="62" t="s">
        <v>765</v>
      </c>
      <c r="E604" s="63" t="s">
        <v>467</v>
      </c>
      <c r="F604" s="53">
        <f>F605</f>
        <v>22238811</v>
      </c>
      <c r="G604" s="53">
        <f>G605</f>
        <v>10161982.939999999</v>
      </c>
      <c r="H604" s="37">
        <f t="shared" si="111"/>
        <v>12076828.060000001</v>
      </c>
    </row>
    <row r="605" spans="1:8" ht="33.75" customHeight="1" outlineLevel="2" x14ac:dyDescent="0.2">
      <c r="A605" s="27" t="s">
        <v>357</v>
      </c>
      <c r="B605" s="116" t="s">
        <v>871</v>
      </c>
      <c r="C605" s="117" t="s">
        <v>950</v>
      </c>
      <c r="D605" s="62" t="s">
        <v>765</v>
      </c>
      <c r="E605" s="63" t="s">
        <v>544</v>
      </c>
      <c r="F605" s="53">
        <f>F606+F607</f>
        <v>22238811</v>
      </c>
      <c r="G605" s="53">
        <f>G606+G607</f>
        <v>10161982.939999999</v>
      </c>
      <c r="H605" s="37">
        <f t="shared" si="111"/>
        <v>12076828.060000001</v>
      </c>
    </row>
    <row r="606" spans="1:8" ht="33.75" customHeight="1" outlineLevel="2" x14ac:dyDescent="0.2">
      <c r="A606" s="27" t="s">
        <v>358</v>
      </c>
      <c r="B606" s="116" t="s">
        <v>871</v>
      </c>
      <c r="C606" s="117" t="s">
        <v>950</v>
      </c>
      <c r="D606" s="62" t="s">
        <v>765</v>
      </c>
      <c r="E606" s="63" t="s">
        <v>929</v>
      </c>
      <c r="F606" s="67">
        <v>17080500</v>
      </c>
      <c r="G606" s="68">
        <v>7813634.6299999999</v>
      </c>
      <c r="H606" s="82">
        <f t="shared" si="111"/>
        <v>9266865.370000001</v>
      </c>
    </row>
    <row r="607" spans="1:8" ht="46.5" customHeight="1" outlineLevel="2" x14ac:dyDescent="0.2">
      <c r="A607" s="27" t="s">
        <v>360</v>
      </c>
      <c r="B607" s="116" t="s">
        <v>871</v>
      </c>
      <c r="C607" s="117" t="s">
        <v>950</v>
      </c>
      <c r="D607" s="62" t="s">
        <v>765</v>
      </c>
      <c r="E607" s="63" t="s">
        <v>930</v>
      </c>
      <c r="F607" s="67">
        <v>5158311</v>
      </c>
      <c r="G607" s="68">
        <v>2348348.31</v>
      </c>
      <c r="H607" s="82">
        <f t="shared" si="111"/>
        <v>2809962.69</v>
      </c>
    </row>
    <row r="608" spans="1:8" ht="33.75" customHeight="1" outlineLevel="2" x14ac:dyDescent="0.2">
      <c r="A608" s="27" t="s">
        <v>348</v>
      </c>
      <c r="B608" s="116" t="s">
        <v>871</v>
      </c>
      <c r="C608" s="117" t="s">
        <v>950</v>
      </c>
      <c r="D608" s="62" t="s">
        <v>765</v>
      </c>
      <c r="E608" s="63" t="s">
        <v>339</v>
      </c>
      <c r="F608" s="53">
        <f>F609</f>
        <v>12089977</v>
      </c>
      <c r="G608" s="53">
        <f>G609</f>
        <v>3886248.84</v>
      </c>
      <c r="H608" s="37">
        <f t="shared" si="111"/>
        <v>8203728.1600000001</v>
      </c>
    </row>
    <row r="609" spans="1:8" ht="33.75" customHeight="1" outlineLevel="2" x14ac:dyDescent="0.2">
      <c r="A609" s="27" t="s">
        <v>349</v>
      </c>
      <c r="B609" s="116" t="s">
        <v>871</v>
      </c>
      <c r="C609" s="117" t="s">
        <v>950</v>
      </c>
      <c r="D609" s="62" t="s">
        <v>765</v>
      </c>
      <c r="E609" s="63" t="s">
        <v>460</v>
      </c>
      <c r="F609" s="53">
        <f>F610+F611</f>
        <v>12089977</v>
      </c>
      <c r="G609" s="53">
        <f>G610+G611</f>
        <v>3886248.84</v>
      </c>
      <c r="H609" s="37">
        <f t="shared" si="111"/>
        <v>8203728.1600000001</v>
      </c>
    </row>
    <row r="610" spans="1:8" ht="33.75" customHeight="1" outlineLevel="2" x14ac:dyDescent="0.2">
      <c r="A610" s="27" t="s">
        <v>350</v>
      </c>
      <c r="B610" s="116" t="s">
        <v>871</v>
      </c>
      <c r="C610" s="117" t="s">
        <v>950</v>
      </c>
      <c r="D610" s="62" t="s">
        <v>765</v>
      </c>
      <c r="E610" s="63" t="s">
        <v>880</v>
      </c>
      <c r="F610" s="67">
        <v>10823450</v>
      </c>
      <c r="G610" s="68">
        <v>3074729.62</v>
      </c>
      <c r="H610" s="82">
        <f t="shared" si="111"/>
        <v>7748720.3799999999</v>
      </c>
    </row>
    <row r="611" spans="1:8" ht="33.75" customHeight="1" outlineLevel="2" x14ac:dyDescent="0.2">
      <c r="A611" s="27" t="s">
        <v>362</v>
      </c>
      <c r="B611" s="116" t="s">
        <v>871</v>
      </c>
      <c r="C611" s="117" t="s">
        <v>950</v>
      </c>
      <c r="D611" s="62" t="s">
        <v>765</v>
      </c>
      <c r="E611" s="63" t="s">
        <v>907</v>
      </c>
      <c r="F611" s="67">
        <v>1266527</v>
      </c>
      <c r="G611" s="68">
        <v>811519.22</v>
      </c>
      <c r="H611" s="82">
        <f t="shared" si="111"/>
        <v>455007.78</v>
      </c>
    </row>
    <row r="612" spans="1:8" ht="53.25" customHeight="1" outlineLevel="2" x14ac:dyDescent="0.2">
      <c r="A612" s="27" t="s">
        <v>341</v>
      </c>
      <c r="B612" s="116" t="s">
        <v>871</v>
      </c>
      <c r="C612" s="117" t="s">
        <v>950</v>
      </c>
      <c r="D612" s="62" t="s">
        <v>765</v>
      </c>
      <c r="E612" s="63" t="s">
        <v>455</v>
      </c>
      <c r="F612" s="53">
        <f>F613</f>
        <v>112421</v>
      </c>
      <c r="G612" s="53">
        <f>G613</f>
        <v>50698.11</v>
      </c>
      <c r="H612" s="37">
        <f t="shared" si="111"/>
        <v>61722.89</v>
      </c>
    </row>
    <row r="613" spans="1:8" ht="33.75" customHeight="1" outlineLevel="2" x14ac:dyDescent="0.2">
      <c r="A613" s="27" t="s">
        <v>357</v>
      </c>
      <c r="B613" s="116" t="s">
        <v>871</v>
      </c>
      <c r="C613" s="117" t="s">
        <v>950</v>
      </c>
      <c r="D613" s="62" t="s">
        <v>765</v>
      </c>
      <c r="E613" s="63" t="s">
        <v>539</v>
      </c>
      <c r="F613" s="53">
        <f>F614+F615+F616</f>
        <v>112421</v>
      </c>
      <c r="G613" s="53">
        <f>G614+G615+G616</f>
        <v>50698.11</v>
      </c>
      <c r="H613" s="37">
        <f t="shared" si="111"/>
        <v>61722.89</v>
      </c>
    </row>
    <row r="614" spans="1:8" ht="27" customHeight="1" outlineLevel="2" x14ac:dyDescent="0.2">
      <c r="A614" s="27" t="s">
        <v>364</v>
      </c>
      <c r="B614" s="116" t="s">
        <v>871</v>
      </c>
      <c r="C614" s="117" t="s">
        <v>950</v>
      </c>
      <c r="D614" s="62" t="s">
        <v>765</v>
      </c>
      <c r="E614" s="63" t="s">
        <v>951</v>
      </c>
      <c r="F614" s="67">
        <v>1853</v>
      </c>
      <c r="G614" s="68">
        <v>915.7</v>
      </c>
      <c r="H614" s="82">
        <f t="shared" si="111"/>
        <v>937.3</v>
      </c>
    </row>
    <row r="615" spans="1:8" ht="27.75" customHeight="1" outlineLevel="2" x14ac:dyDescent="0.2">
      <c r="A615" s="27" t="s">
        <v>365</v>
      </c>
      <c r="B615" s="116" t="s">
        <v>871</v>
      </c>
      <c r="C615" s="117" t="s">
        <v>950</v>
      </c>
      <c r="D615" s="62" t="s">
        <v>765</v>
      </c>
      <c r="E615" s="63" t="s">
        <v>941</v>
      </c>
      <c r="F615" s="67">
        <v>85568</v>
      </c>
      <c r="G615" s="68">
        <v>31784</v>
      </c>
      <c r="H615" s="82">
        <f t="shared" si="111"/>
        <v>53784</v>
      </c>
    </row>
    <row r="616" spans="1:8" ht="25.5" customHeight="1" outlineLevel="2" x14ac:dyDescent="0.2">
      <c r="A616" s="27" t="s">
        <v>366</v>
      </c>
      <c r="B616" s="116" t="s">
        <v>871</v>
      </c>
      <c r="C616" s="117" t="s">
        <v>950</v>
      </c>
      <c r="D616" s="62" t="s">
        <v>765</v>
      </c>
      <c r="E616" s="63" t="s">
        <v>928</v>
      </c>
      <c r="F616" s="67">
        <v>25000</v>
      </c>
      <c r="G616" s="68">
        <v>17998.41</v>
      </c>
      <c r="H616" s="82">
        <f t="shared" si="111"/>
        <v>7001.59</v>
      </c>
    </row>
    <row r="617" spans="1:8" ht="49.5" customHeight="1" outlineLevel="2" x14ac:dyDescent="0.2">
      <c r="A617" s="27" t="s">
        <v>766</v>
      </c>
      <c r="B617" s="116" t="s">
        <v>871</v>
      </c>
      <c r="C617" s="117" t="s">
        <v>950</v>
      </c>
      <c r="D617" s="62" t="s">
        <v>767</v>
      </c>
      <c r="E617" s="63" t="s">
        <v>452</v>
      </c>
      <c r="F617" s="53">
        <f t="shared" ref="F617:G619" si="112">F618</f>
        <v>3030303.03</v>
      </c>
      <c r="G617" s="53">
        <f t="shared" si="112"/>
        <v>0</v>
      </c>
      <c r="H617" s="37">
        <f t="shared" si="111"/>
        <v>3030303.03</v>
      </c>
    </row>
    <row r="618" spans="1:8" ht="31.5" customHeight="1" outlineLevel="2" x14ac:dyDescent="0.2">
      <c r="A618" s="27" t="s">
        <v>348</v>
      </c>
      <c r="B618" s="116" t="s">
        <v>871</v>
      </c>
      <c r="C618" s="117" t="s">
        <v>950</v>
      </c>
      <c r="D618" s="62" t="s">
        <v>767</v>
      </c>
      <c r="E618" s="63" t="s">
        <v>339</v>
      </c>
      <c r="F618" s="53">
        <f t="shared" si="112"/>
        <v>3030303.03</v>
      </c>
      <c r="G618" s="53">
        <f t="shared" si="112"/>
        <v>0</v>
      </c>
      <c r="H618" s="37">
        <f t="shared" si="111"/>
        <v>3030303.03</v>
      </c>
    </row>
    <row r="619" spans="1:8" ht="31.5" customHeight="1" outlineLevel="2" x14ac:dyDescent="0.2">
      <c r="A619" s="27" t="s">
        <v>349</v>
      </c>
      <c r="B619" s="116" t="s">
        <v>871</v>
      </c>
      <c r="C619" s="117" t="s">
        <v>950</v>
      </c>
      <c r="D619" s="62" t="s">
        <v>767</v>
      </c>
      <c r="E619" s="63" t="s">
        <v>460</v>
      </c>
      <c r="F619" s="53">
        <f t="shared" si="112"/>
        <v>3030303.03</v>
      </c>
      <c r="G619" s="53">
        <f t="shared" si="112"/>
        <v>0</v>
      </c>
      <c r="H619" s="37">
        <f t="shared" si="111"/>
        <v>3030303.03</v>
      </c>
    </row>
    <row r="620" spans="1:8" ht="31.5" customHeight="1" outlineLevel="2" x14ac:dyDescent="0.2">
      <c r="A620" s="27" t="s">
        <v>350</v>
      </c>
      <c r="B620" s="116" t="s">
        <v>871</v>
      </c>
      <c r="C620" s="117" t="s">
        <v>950</v>
      </c>
      <c r="D620" s="62" t="s">
        <v>767</v>
      </c>
      <c r="E620" s="63" t="s">
        <v>880</v>
      </c>
      <c r="F620" s="67">
        <v>3030303.03</v>
      </c>
      <c r="G620" s="68">
        <v>0</v>
      </c>
      <c r="H620" s="82">
        <f t="shared" si="111"/>
        <v>3030303.03</v>
      </c>
    </row>
    <row r="621" spans="1:8" ht="44.25" customHeight="1" outlineLevel="2" x14ac:dyDescent="0.2">
      <c r="A621" s="27" t="s">
        <v>768</v>
      </c>
      <c r="B621" s="116" t="s">
        <v>871</v>
      </c>
      <c r="C621" s="117" t="s">
        <v>950</v>
      </c>
      <c r="D621" s="62" t="s">
        <v>769</v>
      </c>
      <c r="E621" s="63" t="s">
        <v>452</v>
      </c>
      <c r="F621" s="53">
        <f t="shared" ref="F621:G623" si="113">F622</f>
        <v>3022121.21</v>
      </c>
      <c r="G621" s="53">
        <f t="shared" si="113"/>
        <v>0</v>
      </c>
      <c r="H621" s="37">
        <f t="shared" si="111"/>
        <v>3022121.21</v>
      </c>
    </row>
    <row r="622" spans="1:8" ht="31.5" customHeight="1" outlineLevel="2" x14ac:dyDescent="0.2">
      <c r="A622" s="27" t="s">
        <v>348</v>
      </c>
      <c r="B622" s="116" t="s">
        <v>871</v>
      </c>
      <c r="C622" s="117" t="s">
        <v>950</v>
      </c>
      <c r="D622" s="62" t="s">
        <v>769</v>
      </c>
      <c r="E622" s="63" t="s">
        <v>339</v>
      </c>
      <c r="F622" s="53">
        <f t="shared" si="113"/>
        <v>3022121.21</v>
      </c>
      <c r="G622" s="53">
        <f t="shared" si="113"/>
        <v>0</v>
      </c>
      <c r="H622" s="37">
        <f t="shared" si="111"/>
        <v>3022121.21</v>
      </c>
    </row>
    <row r="623" spans="1:8" ht="31.5" customHeight="1" outlineLevel="2" x14ac:dyDescent="0.2">
      <c r="A623" s="27" t="s">
        <v>349</v>
      </c>
      <c r="B623" s="116" t="s">
        <v>871</v>
      </c>
      <c r="C623" s="117" t="s">
        <v>950</v>
      </c>
      <c r="D623" s="62" t="s">
        <v>769</v>
      </c>
      <c r="E623" s="63" t="s">
        <v>460</v>
      </c>
      <c r="F623" s="53">
        <f t="shared" si="113"/>
        <v>3022121.21</v>
      </c>
      <c r="G623" s="53">
        <f t="shared" si="113"/>
        <v>0</v>
      </c>
      <c r="H623" s="37">
        <f t="shared" si="111"/>
        <v>3022121.21</v>
      </c>
    </row>
    <row r="624" spans="1:8" ht="31.5" customHeight="1" outlineLevel="2" x14ac:dyDescent="0.2">
      <c r="A624" s="27" t="s">
        <v>350</v>
      </c>
      <c r="B624" s="116" t="s">
        <v>871</v>
      </c>
      <c r="C624" s="117" t="s">
        <v>950</v>
      </c>
      <c r="D624" s="62" t="s">
        <v>769</v>
      </c>
      <c r="E624" s="63" t="s">
        <v>880</v>
      </c>
      <c r="F624" s="67">
        <v>3022121.21</v>
      </c>
      <c r="G624" s="68">
        <v>0</v>
      </c>
      <c r="H624" s="82">
        <f t="shared" si="111"/>
        <v>3022121.21</v>
      </c>
    </row>
    <row r="625" spans="1:8" ht="45.75" customHeight="1" outlineLevel="2" x14ac:dyDescent="0.2">
      <c r="A625" s="31" t="s">
        <v>770</v>
      </c>
      <c r="B625" s="114" t="s">
        <v>452</v>
      </c>
      <c r="C625" s="115" t="s">
        <v>869</v>
      </c>
      <c r="D625" s="64" t="s">
        <v>771</v>
      </c>
      <c r="E625" s="65" t="s">
        <v>452</v>
      </c>
      <c r="F625" s="66">
        <f t="shared" ref="F625:G628" si="114">F626</f>
        <v>77229830.409999996</v>
      </c>
      <c r="G625" s="66">
        <f t="shared" si="114"/>
        <v>416405.92000000004</v>
      </c>
      <c r="H625" s="35">
        <f t="shared" si="111"/>
        <v>76813424.489999995</v>
      </c>
    </row>
    <row r="626" spans="1:8" ht="45.75" customHeight="1" outlineLevel="2" x14ac:dyDescent="0.2">
      <c r="A626" s="30" t="s">
        <v>870</v>
      </c>
      <c r="B626" s="116" t="s">
        <v>871</v>
      </c>
      <c r="C626" s="117" t="s">
        <v>869</v>
      </c>
      <c r="D626" s="62" t="s">
        <v>771</v>
      </c>
      <c r="E626" s="63" t="s">
        <v>452</v>
      </c>
      <c r="F626" s="53">
        <f t="shared" si="114"/>
        <v>77229830.409999996</v>
      </c>
      <c r="G626" s="53">
        <f t="shared" si="114"/>
        <v>416405.92000000004</v>
      </c>
      <c r="H626" s="37">
        <f t="shared" si="111"/>
        <v>76813424.489999995</v>
      </c>
    </row>
    <row r="627" spans="1:8" ht="30.75" customHeight="1" outlineLevel="2" x14ac:dyDescent="0.2">
      <c r="A627" s="30" t="s">
        <v>385</v>
      </c>
      <c r="B627" s="116" t="s">
        <v>871</v>
      </c>
      <c r="C627" s="117" t="s">
        <v>904</v>
      </c>
      <c r="D627" s="62" t="s">
        <v>771</v>
      </c>
      <c r="E627" s="63" t="s">
        <v>452</v>
      </c>
      <c r="F627" s="53">
        <f t="shared" si="114"/>
        <v>77229830.409999996</v>
      </c>
      <c r="G627" s="53">
        <f t="shared" si="114"/>
        <v>416405.92000000004</v>
      </c>
      <c r="H627" s="37">
        <f t="shared" si="111"/>
        <v>76813424.489999995</v>
      </c>
    </row>
    <row r="628" spans="1:8" ht="29.25" customHeight="1" outlineLevel="2" x14ac:dyDescent="0.2">
      <c r="A628" s="30" t="s">
        <v>387</v>
      </c>
      <c r="B628" s="116" t="s">
        <v>871</v>
      </c>
      <c r="C628" s="117" t="s">
        <v>905</v>
      </c>
      <c r="D628" s="62" t="s">
        <v>771</v>
      </c>
      <c r="E628" s="63" t="s">
        <v>452</v>
      </c>
      <c r="F628" s="53">
        <f t="shared" si="114"/>
        <v>77229830.409999996</v>
      </c>
      <c r="G628" s="53">
        <f t="shared" si="114"/>
        <v>416405.92000000004</v>
      </c>
      <c r="H628" s="37">
        <f t="shared" si="111"/>
        <v>76813424.489999995</v>
      </c>
    </row>
    <row r="629" spans="1:8" ht="32.25" customHeight="1" outlineLevel="2" x14ac:dyDescent="0.2">
      <c r="A629" s="43" t="s">
        <v>772</v>
      </c>
      <c r="B629" s="116" t="s">
        <v>871</v>
      </c>
      <c r="C629" s="117" t="s">
        <v>905</v>
      </c>
      <c r="D629" s="71" t="s">
        <v>773</v>
      </c>
      <c r="E629" s="70" t="s">
        <v>452</v>
      </c>
      <c r="F629" s="54">
        <f>F630+F635</f>
        <v>77229830.409999996</v>
      </c>
      <c r="G629" s="54">
        <f>G630+G635</f>
        <v>416405.92000000004</v>
      </c>
      <c r="H629" s="36">
        <f t="shared" si="111"/>
        <v>76813424.489999995</v>
      </c>
    </row>
    <row r="630" spans="1:8" ht="46.5" customHeight="1" outlineLevel="2" x14ac:dyDescent="0.2">
      <c r="A630" s="30" t="s">
        <v>774</v>
      </c>
      <c r="B630" s="116" t="s">
        <v>871</v>
      </c>
      <c r="C630" s="117" t="s">
        <v>905</v>
      </c>
      <c r="D630" s="62" t="s">
        <v>775</v>
      </c>
      <c r="E630" s="63" t="s">
        <v>452</v>
      </c>
      <c r="F630" s="53">
        <f>F631</f>
        <v>6100000</v>
      </c>
      <c r="G630" s="53">
        <f>G631</f>
        <v>122343.58</v>
      </c>
      <c r="H630" s="37">
        <f t="shared" si="111"/>
        <v>5977656.4199999999</v>
      </c>
    </row>
    <row r="631" spans="1:8" ht="31.5" customHeight="1" outlineLevel="2" x14ac:dyDescent="0.2">
      <c r="A631" s="30" t="s">
        <v>348</v>
      </c>
      <c r="B631" s="116" t="s">
        <v>871</v>
      </c>
      <c r="C631" s="117" t="s">
        <v>905</v>
      </c>
      <c r="D631" s="62" t="s">
        <v>775</v>
      </c>
      <c r="E631" s="63" t="s">
        <v>339</v>
      </c>
      <c r="F631" s="53">
        <f>F632</f>
        <v>6100000</v>
      </c>
      <c r="G631" s="53">
        <f>G632</f>
        <v>122343.58</v>
      </c>
      <c r="H631" s="37">
        <f t="shared" si="111"/>
        <v>5977656.4199999999</v>
      </c>
    </row>
    <row r="632" spans="1:8" ht="33.75" customHeight="1" outlineLevel="2" x14ac:dyDescent="0.2">
      <c r="A632" s="30" t="s">
        <v>459</v>
      </c>
      <c r="B632" s="116" t="s">
        <v>871</v>
      </c>
      <c r="C632" s="117" t="s">
        <v>905</v>
      </c>
      <c r="D632" s="62" t="s">
        <v>775</v>
      </c>
      <c r="E632" s="63" t="s">
        <v>460</v>
      </c>
      <c r="F632" s="53">
        <f>F633+F634</f>
        <v>6100000</v>
      </c>
      <c r="G632" s="53">
        <f>G633+G634</f>
        <v>122343.58</v>
      </c>
      <c r="H632" s="37">
        <f t="shared" si="111"/>
        <v>5977656.4199999999</v>
      </c>
    </row>
    <row r="633" spans="1:8" ht="31.5" customHeight="1" outlineLevel="2" x14ac:dyDescent="0.2">
      <c r="A633" s="30" t="s">
        <v>388</v>
      </c>
      <c r="B633" s="116" t="s">
        <v>871</v>
      </c>
      <c r="C633" s="117" t="s">
        <v>905</v>
      </c>
      <c r="D633" s="62" t="s">
        <v>775</v>
      </c>
      <c r="E633" s="63" t="s">
        <v>908</v>
      </c>
      <c r="F633" s="67">
        <v>300000</v>
      </c>
      <c r="G633" s="72">
        <v>45343.58</v>
      </c>
      <c r="H633" s="82">
        <f t="shared" si="111"/>
        <v>254656.41999999998</v>
      </c>
    </row>
    <row r="634" spans="1:8" ht="31.5" customHeight="1" outlineLevel="2" x14ac:dyDescent="0.2">
      <c r="A634" s="30" t="s">
        <v>350</v>
      </c>
      <c r="B634" s="116" t="s">
        <v>871</v>
      </c>
      <c r="C634" s="117" t="s">
        <v>905</v>
      </c>
      <c r="D634" s="62" t="s">
        <v>775</v>
      </c>
      <c r="E634" s="63" t="s">
        <v>880</v>
      </c>
      <c r="F634" s="67">
        <v>5800000</v>
      </c>
      <c r="G634" s="72">
        <v>77000</v>
      </c>
      <c r="H634" s="82">
        <f t="shared" si="111"/>
        <v>5723000</v>
      </c>
    </row>
    <row r="635" spans="1:8" ht="48" customHeight="1" outlineLevel="2" x14ac:dyDescent="0.2">
      <c r="A635" s="30" t="s">
        <v>776</v>
      </c>
      <c r="B635" s="116" t="s">
        <v>871</v>
      </c>
      <c r="C635" s="117" t="s">
        <v>905</v>
      </c>
      <c r="D635" s="62" t="s">
        <v>777</v>
      </c>
      <c r="E635" s="63" t="s">
        <v>452</v>
      </c>
      <c r="F635" s="53">
        <f t="shared" ref="F635:G637" si="115">F636</f>
        <v>71129830.409999996</v>
      </c>
      <c r="G635" s="53">
        <f t="shared" si="115"/>
        <v>294062.34000000003</v>
      </c>
      <c r="H635" s="37">
        <f t="shared" si="111"/>
        <v>70835768.069999993</v>
      </c>
    </row>
    <row r="636" spans="1:8" ht="31.5" customHeight="1" outlineLevel="2" x14ac:dyDescent="0.2">
      <c r="A636" s="30" t="s">
        <v>348</v>
      </c>
      <c r="B636" s="116" t="s">
        <v>871</v>
      </c>
      <c r="C636" s="117" t="s">
        <v>905</v>
      </c>
      <c r="D636" s="62" t="s">
        <v>777</v>
      </c>
      <c r="E636" s="63" t="s">
        <v>339</v>
      </c>
      <c r="F636" s="53">
        <f t="shared" si="115"/>
        <v>71129830.409999996</v>
      </c>
      <c r="G636" s="53">
        <f t="shared" si="115"/>
        <v>294062.34000000003</v>
      </c>
      <c r="H636" s="37">
        <f t="shared" si="111"/>
        <v>70835768.069999993</v>
      </c>
    </row>
    <row r="637" spans="1:8" ht="31.5" customHeight="1" outlineLevel="2" x14ac:dyDescent="0.2">
      <c r="A637" s="30" t="s">
        <v>459</v>
      </c>
      <c r="B637" s="116" t="s">
        <v>871</v>
      </c>
      <c r="C637" s="117" t="s">
        <v>905</v>
      </c>
      <c r="D637" s="62" t="s">
        <v>777</v>
      </c>
      <c r="E637" s="63" t="s">
        <v>460</v>
      </c>
      <c r="F637" s="53">
        <f t="shared" si="115"/>
        <v>71129830.409999996</v>
      </c>
      <c r="G637" s="53">
        <f t="shared" si="115"/>
        <v>294062.34000000003</v>
      </c>
      <c r="H637" s="37">
        <f t="shared" si="111"/>
        <v>70835768.069999993</v>
      </c>
    </row>
    <row r="638" spans="1:8" ht="34.5" customHeight="1" outlineLevel="2" x14ac:dyDescent="0.2">
      <c r="A638" s="30" t="s">
        <v>388</v>
      </c>
      <c r="B638" s="116" t="s">
        <v>871</v>
      </c>
      <c r="C638" s="117" t="s">
        <v>905</v>
      </c>
      <c r="D638" s="62" t="s">
        <v>777</v>
      </c>
      <c r="E638" s="63" t="s">
        <v>908</v>
      </c>
      <c r="F638" s="67">
        <v>71129830.409999996</v>
      </c>
      <c r="G638" s="72">
        <v>294062.34000000003</v>
      </c>
      <c r="H638" s="82">
        <f t="shared" si="111"/>
        <v>70835768.069999993</v>
      </c>
    </row>
    <row r="639" spans="1:8" ht="48.75" customHeight="1" outlineLevel="2" x14ac:dyDescent="0.2">
      <c r="A639" s="108" t="s">
        <v>778</v>
      </c>
      <c r="B639" s="114" t="s">
        <v>452</v>
      </c>
      <c r="C639" s="115" t="s">
        <v>869</v>
      </c>
      <c r="D639" s="64" t="s">
        <v>779</v>
      </c>
      <c r="E639" s="65" t="s">
        <v>452</v>
      </c>
      <c r="F639" s="66">
        <f t="shared" ref="F639:G646" si="116">F640</f>
        <v>350000</v>
      </c>
      <c r="G639" s="66">
        <f t="shared" si="116"/>
        <v>0</v>
      </c>
      <c r="H639" s="35">
        <f t="shared" si="111"/>
        <v>350000</v>
      </c>
    </row>
    <row r="640" spans="1:8" ht="48.75" customHeight="1" outlineLevel="2" x14ac:dyDescent="0.2">
      <c r="A640" s="27" t="s">
        <v>870</v>
      </c>
      <c r="B640" s="116" t="s">
        <v>871</v>
      </c>
      <c r="C640" s="117" t="s">
        <v>869</v>
      </c>
      <c r="D640" s="62" t="s">
        <v>779</v>
      </c>
      <c r="E640" s="63" t="s">
        <v>452</v>
      </c>
      <c r="F640" s="53">
        <f t="shared" si="116"/>
        <v>350000</v>
      </c>
      <c r="G640" s="53">
        <f t="shared" si="116"/>
        <v>0</v>
      </c>
      <c r="H640" s="37">
        <f t="shared" si="111"/>
        <v>350000</v>
      </c>
    </row>
    <row r="641" spans="1:8" ht="30.75" customHeight="1" outlineLevel="2" x14ac:dyDescent="0.2">
      <c r="A641" s="27" t="s">
        <v>385</v>
      </c>
      <c r="B641" s="116" t="s">
        <v>871</v>
      </c>
      <c r="C641" s="117" t="s">
        <v>904</v>
      </c>
      <c r="D641" s="62" t="s">
        <v>779</v>
      </c>
      <c r="E641" s="63" t="s">
        <v>452</v>
      </c>
      <c r="F641" s="53">
        <f t="shared" si="116"/>
        <v>350000</v>
      </c>
      <c r="G641" s="53">
        <f t="shared" si="116"/>
        <v>0</v>
      </c>
      <c r="H641" s="37">
        <f t="shared" si="111"/>
        <v>350000</v>
      </c>
    </row>
    <row r="642" spans="1:8" ht="29.25" customHeight="1" outlineLevel="2" x14ac:dyDescent="0.2">
      <c r="A642" s="27" t="s">
        <v>389</v>
      </c>
      <c r="B642" s="116" t="s">
        <v>871</v>
      </c>
      <c r="C642" s="117" t="s">
        <v>950</v>
      </c>
      <c r="D642" s="62" t="s">
        <v>779</v>
      </c>
      <c r="E642" s="63" t="s">
        <v>452</v>
      </c>
      <c r="F642" s="53">
        <f t="shared" si="116"/>
        <v>350000</v>
      </c>
      <c r="G642" s="53">
        <f t="shared" si="116"/>
        <v>0</v>
      </c>
      <c r="H642" s="37">
        <f t="shared" si="111"/>
        <v>350000</v>
      </c>
    </row>
    <row r="643" spans="1:8" ht="32.25" customHeight="1" outlineLevel="2" x14ac:dyDescent="0.2">
      <c r="A643" s="43" t="s">
        <v>780</v>
      </c>
      <c r="B643" s="116" t="s">
        <v>871</v>
      </c>
      <c r="C643" s="117" t="s">
        <v>950</v>
      </c>
      <c r="D643" s="71" t="s">
        <v>781</v>
      </c>
      <c r="E643" s="70" t="s">
        <v>452</v>
      </c>
      <c r="F643" s="54">
        <f t="shared" si="116"/>
        <v>350000</v>
      </c>
      <c r="G643" s="54">
        <f t="shared" si="116"/>
        <v>0</v>
      </c>
      <c r="H643" s="36">
        <f t="shared" si="111"/>
        <v>350000</v>
      </c>
    </row>
    <row r="644" spans="1:8" ht="21.75" customHeight="1" outlineLevel="2" x14ac:dyDescent="0.2">
      <c r="A644" s="27" t="s">
        <v>782</v>
      </c>
      <c r="B644" s="116" t="s">
        <v>871</v>
      </c>
      <c r="C644" s="117" t="s">
        <v>950</v>
      </c>
      <c r="D644" s="62" t="s">
        <v>783</v>
      </c>
      <c r="E644" s="63" t="s">
        <v>452</v>
      </c>
      <c r="F644" s="53">
        <f t="shared" si="116"/>
        <v>350000</v>
      </c>
      <c r="G644" s="53">
        <f t="shared" si="116"/>
        <v>0</v>
      </c>
      <c r="H644" s="37">
        <f t="shared" si="111"/>
        <v>350000</v>
      </c>
    </row>
    <row r="645" spans="1:8" ht="31.5" customHeight="1" outlineLevel="2" x14ac:dyDescent="0.2">
      <c r="A645" s="27" t="s">
        <v>348</v>
      </c>
      <c r="B645" s="116" t="s">
        <v>871</v>
      </c>
      <c r="C645" s="117" t="s">
        <v>950</v>
      </c>
      <c r="D645" s="62" t="s">
        <v>783</v>
      </c>
      <c r="E645" s="63" t="s">
        <v>339</v>
      </c>
      <c r="F645" s="53">
        <f t="shared" si="116"/>
        <v>350000</v>
      </c>
      <c r="G645" s="53">
        <f t="shared" si="116"/>
        <v>0</v>
      </c>
      <c r="H645" s="37">
        <f t="shared" si="111"/>
        <v>350000</v>
      </c>
    </row>
    <row r="646" spans="1:8" ht="31.5" customHeight="1" outlineLevel="2" x14ac:dyDescent="0.2">
      <c r="A646" s="27" t="s">
        <v>459</v>
      </c>
      <c r="B646" s="116" t="s">
        <v>871</v>
      </c>
      <c r="C646" s="117" t="s">
        <v>950</v>
      </c>
      <c r="D646" s="62" t="s">
        <v>783</v>
      </c>
      <c r="E646" s="63" t="s">
        <v>460</v>
      </c>
      <c r="F646" s="53">
        <f t="shared" si="116"/>
        <v>350000</v>
      </c>
      <c r="G646" s="53">
        <f t="shared" si="116"/>
        <v>0</v>
      </c>
      <c r="H646" s="37">
        <f t="shared" si="111"/>
        <v>350000</v>
      </c>
    </row>
    <row r="647" spans="1:8" ht="31.5" customHeight="1" outlineLevel="2" x14ac:dyDescent="0.2">
      <c r="A647" s="27" t="s">
        <v>350</v>
      </c>
      <c r="B647" s="116" t="s">
        <v>871</v>
      </c>
      <c r="C647" s="117" t="s">
        <v>950</v>
      </c>
      <c r="D647" s="62" t="s">
        <v>783</v>
      </c>
      <c r="E647" s="63" t="s">
        <v>880</v>
      </c>
      <c r="F647" s="67">
        <v>350000</v>
      </c>
      <c r="G647" s="72">
        <v>0</v>
      </c>
      <c r="H647" s="82">
        <f t="shared" si="111"/>
        <v>350000</v>
      </c>
    </row>
    <row r="648" spans="1:8" ht="32.25" customHeight="1" outlineLevel="2" x14ac:dyDescent="0.2">
      <c r="A648" s="108" t="s">
        <v>784</v>
      </c>
      <c r="B648" s="114" t="s">
        <v>452</v>
      </c>
      <c r="C648" s="115" t="s">
        <v>869</v>
      </c>
      <c r="D648" s="64" t="s">
        <v>785</v>
      </c>
      <c r="E648" s="65" t="s">
        <v>452</v>
      </c>
      <c r="F648" s="66">
        <f t="shared" ref="F648:G655" si="117">F649</f>
        <v>60000</v>
      </c>
      <c r="G648" s="66">
        <f t="shared" si="117"/>
        <v>0</v>
      </c>
      <c r="H648" s="35">
        <f t="shared" si="111"/>
        <v>60000</v>
      </c>
    </row>
    <row r="649" spans="1:8" ht="32.25" customHeight="1" outlineLevel="2" x14ac:dyDescent="0.2">
      <c r="A649" s="27" t="s">
        <v>870</v>
      </c>
      <c r="B649" s="116" t="s">
        <v>871</v>
      </c>
      <c r="C649" s="117" t="s">
        <v>869</v>
      </c>
      <c r="D649" s="62" t="s">
        <v>785</v>
      </c>
      <c r="E649" s="63" t="s">
        <v>452</v>
      </c>
      <c r="F649" s="53">
        <f t="shared" si="117"/>
        <v>60000</v>
      </c>
      <c r="G649" s="53">
        <f t="shared" si="117"/>
        <v>0</v>
      </c>
      <c r="H649" s="37">
        <f t="shared" si="111"/>
        <v>60000</v>
      </c>
    </row>
    <row r="650" spans="1:8" ht="25.5" customHeight="1" outlineLevel="2" x14ac:dyDescent="0.2">
      <c r="A650" s="27" t="s">
        <v>340</v>
      </c>
      <c r="B650" s="116" t="s">
        <v>871</v>
      </c>
      <c r="C650" s="117" t="s">
        <v>886</v>
      </c>
      <c r="D650" s="62" t="s">
        <v>785</v>
      </c>
      <c r="E650" s="63" t="s">
        <v>452</v>
      </c>
      <c r="F650" s="53">
        <f t="shared" si="117"/>
        <v>60000</v>
      </c>
      <c r="G650" s="53">
        <f t="shared" si="117"/>
        <v>0</v>
      </c>
      <c r="H650" s="37">
        <f t="shared" si="111"/>
        <v>60000</v>
      </c>
    </row>
    <row r="651" spans="1:8" ht="24" customHeight="1" outlineLevel="2" x14ac:dyDescent="0.2">
      <c r="A651" s="27" t="s">
        <v>356</v>
      </c>
      <c r="B651" s="116" t="s">
        <v>871</v>
      </c>
      <c r="C651" s="117" t="s">
        <v>887</v>
      </c>
      <c r="D651" s="62" t="s">
        <v>785</v>
      </c>
      <c r="E651" s="63" t="s">
        <v>452</v>
      </c>
      <c r="F651" s="53">
        <f t="shared" si="117"/>
        <v>60000</v>
      </c>
      <c r="G651" s="53">
        <f t="shared" si="117"/>
        <v>0</v>
      </c>
      <c r="H651" s="37">
        <f t="shared" si="111"/>
        <v>60000</v>
      </c>
    </row>
    <row r="652" spans="1:8" ht="32.25" customHeight="1" outlineLevel="2" x14ac:dyDescent="0.2">
      <c r="A652" s="32" t="s">
        <v>786</v>
      </c>
      <c r="B652" s="116" t="s">
        <v>871</v>
      </c>
      <c r="C652" s="117" t="s">
        <v>887</v>
      </c>
      <c r="D652" s="69" t="s">
        <v>787</v>
      </c>
      <c r="E652" s="70" t="s">
        <v>452</v>
      </c>
      <c r="F652" s="54">
        <f t="shared" si="117"/>
        <v>60000</v>
      </c>
      <c r="G652" s="54">
        <f t="shared" si="117"/>
        <v>0</v>
      </c>
      <c r="H652" s="36">
        <f t="shared" si="111"/>
        <v>60000</v>
      </c>
    </row>
    <row r="653" spans="1:8" ht="32.25" customHeight="1" outlineLevel="2" x14ac:dyDescent="0.2">
      <c r="A653" s="27" t="s">
        <v>788</v>
      </c>
      <c r="B653" s="116" t="s">
        <v>871</v>
      </c>
      <c r="C653" s="117" t="s">
        <v>887</v>
      </c>
      <c r="D653" s="62" t="s">
        <v>789</v>
      </c>
      <c r="E653" s="63" t="s">
        <v>452</v>
      </c>
      <c r="F653" s="53">
        <f t="shared" si="117"/>
        <v>60000</v>
      </c>
      <c r="G653" s="53">
        <f t="shared" si="117"/>
        <v>0</v>
      </c>
      <c r="H653" s="37">
        <f t="shared" si="111"/>
        <v>60000</v>
      </c>
    </row>
    <row r="654" spans="1:8" ht="32.25" customHeight="1" outlineLevel="2" x14ac:dyDescent="0.2">
      <c r="A654" s="27" t="s">
        <v>348</v>
      </c>
      <c r="B654" s="116" t="s">
        <v>871</v>
      </c>
      <c r="C654" s="117" t="s">
        <v>887</v>
      </c>
      <c r="D654" s="62" t="s">
        <v>789</v>
      </c>
      <c r="E654" s="63" t="s">
        <v>339</v>
      </c>
      <c r="F654" s="53">
        <f t="shared" si="117"/>
        <v>60000</v>
      </c>
      <c r="G654" s="53">
        <f t="shared" si="117"/>
        <v>0</v>
      </c>
      <c r="H654" s="37">
        <f t="shared" si="111"/>
        <v>60000</v>
      </c>
    </row>
    <row r="655" spans="1:8" ht="32.25" customHeight="1" outlineLevel="2" x14ac:dyDescent="0.2">
      <c r="A655" s="27" t="s">
        <v>459</v>
      </c>
      <c r="B655" s="116" t="s">
        <v>871</v>
      </c>
      <c r="C655" s="117" t="s">
        <v>887</v>
      </c>
      <c r="D655" s="62" t="s">
        <v>789</v>
      </c>
      <c r="E655" s="63" t="s">
        <v>460</v>
      </c>
      <c r="F655" s="53">
        <f t="shared" si="117"/>
        <v>60000</v>
      </c>
      <c r="G655" s="53">
        <f t="shared" si="117"/>
        <v>0</v>
      </c>
      <c r="H655" s="37">
        <f t="shared" si="111"/>
        <v>60000</v>
      </c>
    </row>
    <row r="656" spans="1:8" ht="32.25" customHeight="1" outlineLevel="2" x14ac:dyDescent="0.2">
      <c r="A656" s="27" t="s">
        <v>350</v>
      </c>
      <c r="B656" s="116" t="s">
        <v>871</v>
      </c>
      <c r="C656" s="117" t="s">
        <v>887</v>
      </c>
      <c r="D656" s="62" t="s">
        <v>789</v>
      </c>
      <c r="E656" s="63" t="s">
        <v>880</v>
      </c>
      <c r="F656" s="67">
        <v>60000</v>
      </c>
      <c r="G656" s="72">
        <v>0</v>
      </c>
      <c r="H656" s="82">
        <f t="shared" si="111"/>
        <v>60000</v>
      </c>
    </row>
    <row r="657" spans="1:8" ht="43.5" customHeight="1" outlineLevel="2" x14ac:dyDescent="0.2">
      <c r="A657" s="108" t="s">
        <v>790</v>
      </c>
      <c r="B657" s="114" t="s">
        <v>452</v>
      </c>
      <c r="C657" s="115" t="s">
        <v>869</v>
      </c>
      <c r="D657" s="64" t="s">
        <v>791</v>
      </c>
      <c r="E657" s="65" t="s">
        <v>452</v>
      </c>
      <c r="F657" s="66">
        <f t="shared" ref="F657:G664" si="118">F658</f>
        <v>150000</v>
      </c>
      <c r="G657" s="66">
        <f t="shared" si="118"/>
        <v>112512</v>
      </c>
      <c r="H657" s="35">
        <f t="shared" si="111"/>
        <v>37488</v>
      </c>
    </row>
    <row r="658" spans="1:8" ht="43.5" customHeight="1" outlineLevel="2" x14ac:dyDescent="0.2">
      <c r="A658" s="27" t="s">
        <v>870</v>
      </c>
      <c r="B658" s="116" t="s">
        <v>871</v>
      </c>
      <c r="C658" s="117" t="s">
        <v>869</v>
      </c>
      <c r="D658" s="62" t="s">
        <v>791</v>
      </c>
      <c r="E658" s="63" t="s">
        <v>452</v>
      </c>
      <c r="F658" s="53">
        <f t="shared" si="118"/>
        <v>150000</v>
      </c>
      <c r="G658" s="53">
        <f t="shared" si="118"/>
        <v>112512</v>
      </c>
      <c r="H658" s="37">
        <f t="shared" si="111"/>
        <v>37488</v>
      </c>
    </row>
    <row r="659" spans="1:8" ht="43.5" customHeight="1" outlineLevel="2" x14ac:dyDescent="0.2">
      <c r="A659" s="27" t="s">
        <v>340</v>
      </c>
      <c r="B659" s="116" t="s">
        <v>871</v>
      </c>
      <c r="C659" s="117" t="s">
        <v>886</v>
      </c>
      <c r="D659" s="62" t="s">
        <v>791</v>
      </c>
      <c r="E659" s="63" t="s">
        <v>452</v>
      </c>
      <c r="F659" s="53">
        <f t="shared" si="118"/>
        <v>150000</v>
      </c>
      <c r="G659" s="53">
        <f t="shared" si="118"/>
        <v>112512</v>
      </c>
      <c r="H659" s="37">
        <f t="shared" si="111"/>
        <v>37488</v>
      </c>
    </row>
    <row r="660" spans="1:8" ht="43.5" customHeight="1" outlineLevel="2" x14ac:dyDescent="0.2">
      <c r="A660" s="27" t="s">
        <v>356</v>
      </c>
      <c r="B660" s="116" t="s">
        <v>871</v>
      </c>
      <c r="C660" s="117" t="s">
        <v>887</v>
      </c>
      <c r="D660" s="62" t="s">
        <v>791</v>
      </c>
      <c r="E660" s="63" t="s">
        <v>452</v>
      </c>
      <c r="F660" s="53">
        <f t="shared" si="118"/>
        <v>150000</v>
      </c>
      <c r="G660" s="53">
        <f t="shared" si="118"/>
        <v>112512</v>
      </c>
      <c r="H660" s="37">
        <f t="shared" si="111"/>
        <v>37488</v>
      </c>
    </row>
    <row r="661" spans="1:8" ht="44.25" customHeight="1" outlineLevel="2" x14ac:dyDescent="0.2">
      <c r="A661" s="32" t="s">
        <v>792</v>
      </c>
      <c r="B661" s="116" t="s">
        <v>871</v>
      </c>
      <c r="C661" s="117" t="s">
        <v>887</v>
      </c>
      <c r="D661" s="69" t="s">
        <v>793</v>
      </c>
      <c r="E661" s="70" t="s">
        <v>452</v>
      </c>
      <c r="F661" s="54">
        <f t="shared" si="118"/>
        <v>150000</v>
      </c>
      <c r="G661" s="54">
        <f t="shared" si="118"/>
        <v>112512</v>
      </c>
      <c r="H661" s="36">
        <f t="shared" si="111"/>
        <v>37488</v>
      </c>
    </row>
    <row r="662" spans="1:8" ht="32.25" customHeight="1" outlineLevel="2" x14ac:dyDescent="0.2">
      <c r="A662" s="27" t="s">
        <v>794</v>
      </c>
      <c r="B662" s="116" t="s">
        <v>871</v>
      </c>
      <c r="C662" s="117" t="s">
        <v>887</v>
      </c>
      <c r="D662" s="62" t="s">
        <v>795</v>
      </c>
      <c r="E662" s="63" t="s">
        <v>452</v>
      </c>
      <c r="F662" s="53">
        <f t="shared" si="118"/>
        <v>150000</v>
      </c>
      <c r="G662" s="53">
        <f t="shared" si="118"/>
        <v>112512</v>
      </c>
      <c r="H662" s="37">
        <f t="shared" si="111"/>
        <v>37488</v>
      </c>
    </row>
    <row r="663" spans="1:8" ht="32.25" customHeight="1" outlineLevel="2" x14ac:dyDescent="0.2">
      <c r="A663" s="27" t="s">
        <v>348</v>
      </c>
      <c r="B663" s="116" t="s">
        <v>871</v>
      </c>
      <c r="C663" s="117" t="s">
        <v>887</v>
      </c>
      <c r="D663" s="62" t="s">
        <v>795</v>
      </c>
      <c r="E663" s="63" t="s">
        <v>339</v>
      </c>
      <c r="F663" s="53">
        <f t="shared" si="118"/>
        <v>150000</v>
      </c>
      <c r="G663" s="53">
        <f t="shared" si="118"/>
        <v>112512</v>
      </c>
      <c r="H663" s="37">
        <f t="shared" ref="H663:H726" si="119">F663-G663</f>
        <v>37488</v>
      </c>
    </row>
    <row r="664" spans="1:8" ht="32.25" customHeight="1" outlineLevel="2" x14ac:dyDescent="0.2">
      <c r="A664" s="30" t="s">
        <v>459</v>
      </c>
      <c r="B664" s="116" t="s">
        <v>871</v>
      </c>
      <c r="C664" s="117" t="s">
        <v>887</v>
      </c>
      <c r="D664" s="62" t="s">
        <v>795</v>
      </c>
      <c r="E664" s="63" t="s">
        <v>460</v>
      </c>
      <c r="F664" s="53">
        <f t="shared" si="118"/>
        <v>150000</v>
      </c>
      <c r="G664" s="53">
        <f t="shared" si="118"/>
        <v>112512</v>
      </c>
      <c r="H664" s="37">
        <f t="shared" si="119"/>
        <v>37488</v>
      </c>
    </row>
    <row r="665" spans="1:8" ht="32.25" customHeight="1" outlineLevel="2" x14ac:dyDescent="0.2">
      <c r="A665" s="30" t="s">
        <v>350</v>
      </c>
      <c r="B665" s="116" t="s">
        <v>871</v>
      </c>
      <c r="C665" s="117" t="s">
        <v>887</v>
      </c>
      <c r="D665" s="62" t="s">
        <v>795</v>
      </c>
      <c r="E665" s="63" t="s">
        <v>880</v>
      </c>
      <c r="F665" s="67">
        <v>150000</v>
      </c>
      <c r="G665" s="72">
        <v>112512</v>
      </c>
      <c r="H665" s="82">
        <f t="shared" si="119"/>
        <v>37488</v>
      </c>
    </row>
    <row r="666" spans="1:8" ht="47.25" customHeight="1" outlineLevel="5" x14ac:dyDescent="0.2">
      <c r="A666" s="108" t="s">
        <v>796</v>
      </c>
      <c r="B666" s="114" t="s">
        <v>452</v>
      </c>
      <c r="C666" s="115" t="s">
        <v>869</v>
      </c>
      <c r="D666" s="64" t="s">
        <v>797</v>
      </c>
      <c r="E666" s="65" t="s">
        <v>452</v>
      </c>
      <c r="F666" s="66">
        <f t="shared" ref="F666:F674" si="120">F667</f>
        <v>2250150.0099999998</v>
      </c>
      <c r="G666" s="66">
        <f t="shared" ref="G666:G674" si="121">G667</f>
        <v>0</v>
      </c>
      <c r="H666" s="35">
        <f t="shared" si="119"/>
        <v>2250150.0099999998</v>
      </c>
    </row>
    <row r="667" spans="1:8" ht="35.25" customHeight="1" outlineLevel="5" x14ac:dyDescent="0.2">
      <c r="A667" s="27" t="s">
        <v>870</v>
      </c>
      <c r="B667" s="116" t="s">
        <v>871</v>
      </c>
      <c r="C667" s="117" t="s">
        <v>869</v>
      </c>
      <c r="D667" s="62" t="s">
        <v>797</v>
      </c>
      <c r="E667" s="63" t="s">
        <v>452</v>
      </c>
      <c r="F667" s="53">
        <f t="shared" si="120"/>
        <v>2250150.0099999998</v>
      </c>
      <c r="G667" s="53">
        <f t="shared" si="121"/>
        <v>0</v>
      </c>
      <c r="H667" s="37">
        <f t="shared" si="119"/>
        <v>2250150.0099999998</v>
      </c>
    </row>
    <row r="668" spans="1:8" ht="35.25" customHeight="1" outlineLevel="5" x14ac:dyDescent="0.2">
      <c r="A668" s="27" t="s">
        <v>371</v>
      </c>
      <c r="B668" s="116" t="s">
        <v>871</v>
      </c>
      <c r="C668" s="117" t="s">
        <v>872</v>
      </c>
      <c r="D668" s="62" t="s">
        <v>797</v>
      </c>
      <c r="E668" s="63" t="s">
        <v>452</v>
      </c>
      <c r="F668" s="53">
        <f t="shared" si="120"/>
        <v>2250150.0099999998</v>
      </c>
      <c r="G668" s="53">
        <f t="shared" si="121"/>
        <v>0</v>
      </c>
      <c r="H668" s="37">
        <f t="shared" si="119"/>
        <v>2250150.0099999998</v>
      </c>
    </row>
    <row r="669" spans="1:8" ht="35.25" customHeight="1" outlineLevel="5" x14ac:dyDescent="0.2">
      <c r="A669" s="27" t="s">
        <v>382</v>
      </c>
      <c r="B669" s="116" t="s">
        <v>871</v>
      </c>
      <c r="C669" s="117" t="s">
        <v>873</v>
      </c>
      <c r="D669" s="62" t="s">
        <v>797</v>
      </c>
      <c r="E669" s="63" t="s">
        <v>452</v>
      </c>
      <c r="F669" s="53">
        <f t="shared" si="120"/>
        <v>2250150.0099999998</v>
      </c>
      <c r="G669" s="53">
        <f t="shared" si="121"/>
        <v>0</v>
      </c>
      <c r="H669" s="37">
        <f t="shared" si="119"/>
        <v>2250150.0099999998</v>
      </c>
    </row>
    <row r="670" spans="1:8" ht="44.25" customHeight="1" outlineLevel="5" x14ac:dyDescent="0.2">
      <c r="A670" s="27" t="s">
        <v>798</v>
      </c>
      <c r="B670" s="116" t="s">
        <v>871</v>
      </c>
      <c r="C670" s="117" t="s">
        <v>873</v>
      </c>
      <c r="D670" s="62" t="s">
        <v>799</v>
      </c>
      <c r="E670" s="63" t="s">
        <v>452</v>
      </c>
      <c r="F670" s="53">
        <f t="shared" si="120"/>
        <v>2250150.0099999998</v>
      </c>
      <c r="G670" s="53">
        <f t="shared" si="121"/>
        <v>0</v>
      </c>
      <c r="H670" s="37">
        <f t="shared" si="119"/>
        <v>2250150.0099999998</v>
      </c>
    </row>
    <row r="671" spans="1:8" ht="89.25" customHeight="1" outlineLevel="5" x14ac:dyDescent="0.2">
      <c r="A671" s="32" t="s">
        <v>800</v>
      </c>
      <c r="B671" s="116" t="s">
        <v>871</v>
      </c>
      <c r="C671" s="117" t="s">
        <v>873</v>
      </c>
      <c r="D671" s="69" t="s">
        <v>801</v>
      </c>
      <c r="E671" s="70" t="s">
        <v>452</v>
      </c>
      <c r="F671" s="54">
        <f t="shared" si="120"/>
        <v>2250150.0099999998</v>
      </c>
      <c r="G671" s="54">
        <f t="shared" si="121"/>
        <v>0</v>
      </c>
      <c r="H671" s="36">
        <f t="shared" si="119"/>
        <v>2250150.0099999998</v>
      </c>
    </row>
    <row r="672" spans="1:8" ht="45.75" customHeight="1" outlineLevel="5" x14ac:dyDescent="0.2">
      <c r="A672" s="27" t="s">
        <v>802</v>
      </c>
      <c r="B672" s="116" t="s">
        <v>871</v>
      </c>
      <c r="C672" s="117" t="s">
        <v>873</v>
      </c>
      <c r="D672" s="62" t="s">
        <v>803</v>
      </c>
      <c r="E672" s="63" t="s">
        <v>452</v>
      </c>
      <c r="F672" s="53">
        <f t="shared" si="120"/>
        <v>2250150.0099999998</v>
      </c>
      <c r="G672" s="53">
        <f t="shared" si="121"/>
        <v>0</v>
      </c>
      <c r="H672" s="37">
        <f t="shared" si="119"/>
        <v>2250150.0099999998</v>
      </c>
    </row>
    <row r="673" spans="1:8" ht="33" customHeight="1" outlineLevel="5" x14ac:dyDescent="0.2">
      <c r="A673" s="27" t="s">
        <v>348</v>
      </c>
      <c r="B673" s="116" t="s">
        <v>871</v>
      </c>
      <c r="C673" s="117" t="s">
        <v>873</v>
      </c>
      <c r="D673" s="62" t="s">
        <v>803</v>
      </c>
      <c r="E673" s="63" t="s">
        <v>339</v>
      </c>
      <c r="F673" s="53">
        <f t="shared" si="120"/>
        <v>2250150.0099999998</v>
      </c>
      <c r="G673" s="53">
        <f t="shared" si="121"/>
        <v>0</v>
      </c>
      <c r="H673" s="37">
        <f t="shared" si="119"/>
        <v>2250150.0099999998</v>
      </c>
    </row>
    <row r="674" spans="1:8" ht="33" customHeight="1" outlineLevel="5" x14ac:dyDescent="0.2">
      <c r="A674" s="30" t="s">
        <v>459</v>
      </c>
      <c r="B674" s="116" t="s">
        <v>871</v>
      </c>
      <c r="C674" s="117" t="s">
        <v>873</v>
      </c>
      <c r="D674" s="62" t="s">
        <v>803</v>
      </c>
      <c r="E674" s="63" t="s">
        <v>460</v>
      </c>
      <c r="F674" s="53">
        <f t="shared" si="120"/>
        <v>2250150.0099999998</v>
      </c>
      <c r="G674" s="53">
        <f t="shared" si="121"/>
        <v>0</v>
      </c>
      <c r="H674" s="37">
        <f t="shared" si="119"/>
        <v>2250150.0099999998</v>
      </c>
    </row>
    <row r="675" spans="1:8" ht="26.25" customHeight="1" outlineLevel="5" x14ac:dyDescent="0.2">
      <c r="A675" s="30" t="s">
        <v>350</v>
      </c>
      <c r="B675" s="116" t="s">
        <v>871</v>
      </c>
      <c r="C675" s="117" t="s">
        <v>873</v>
      </c>
      <c r="D675" s="62" t="s">
        <v>803</v>
      </c>
      <c r="E675" s="63" t="s">
        <v>880</v>
      </c>
      <c r="F675" s="67">
        <v>2250150.0099999998</v>
      </c>
      <c r="G675" s="72">
        <v>0</v>
      </c>
      <c r="H675" s="82">
        <f t="shared" si="119"/>
        <v>2250150.0099999998</v>
      </c>
    </row>
    <row r="676" spans="1:8" ht="33" customHeight="1" outlineLevel="3" x14ac:dyDescent="0.2">
      <c r="A676" s="108" t="s">
        <v>804</v>
      </c>
      <c r="B676" s="114" t="s">
        <v>452</v>
      </c>
      <c r="C676" s="115" t="s">
        <v>869</v>
      </c>
      <c r="D676" s="75" t="s">
        <v>805</v>
      </c>
      <c r="E676" s="76" t="s">
        <v>452</v>
      </c>
      <c r="F676" s="66">
        <f t="shared" ref="F676:G683" si="122">F677</f>
        <v>10000</v>
      </c>
      <c r="G676" s="66">
        <f t="shared" si="122"/>
        <v>0</v>
      </c>
      <c r="H676" s="35">
        <f t="shared" si="119"/>
        <v>10000</v>
      </c>
    </row>
    <row r="677" spans="1:8" ht="33" customHeight="1" outlineLevel="3" x14ac:dyDescent="0.2">
      <c r="A677" s="27" t="s">
        <v>870</v>
      </c>
      <c r="B677" s="116" t="s">
        <v>871</v>
      </c>
      <c r="C677" s="117" t="s">
        <v>869</v>
      </c>
      <c r="D677" s="77" t="s">
        <v>805</v>
      </c>
      <c r="E677" s="78" t="s">
        <v>452</v>
      </c>
      <c r="F677" s="53">
        <f t="shared" si="122"/>
        <v>10000</v>
      </c>
      <c r="G677" s="53">
        <f t="shared" si="122"/>
        <v>0</v>
      </c>
      <c r="H677" s="37">
        <f t="shared" si="119"/>
        <v>10000</v>
      </c>
    </row>
    <row r="678" spans="1:8" ht="33" customHeight="1" outlineLevel="3" x14ac:dyDescent="0.2">
      <c r="A678" s="27" t="s">
        <v>340</v>
      </c>
      <c r="B678" s="116" t="s">
        <v>871</v>
      </c>
      <c r="C678" s="117" t="s">
        <v>886</v>
      </c>
      <c r="D678" s="77" t="s">
        <v>805</v>
      </c>
      <c r="E678" s="78" t="s">
        <v>452</v>
      </c>
      <c r="F678" s="53">
        <f t="shared" si="122"/>
        <v>10000</v>
      </c>
      <c r="G678" s="53">
        <f t="shared" si="122"/>
        <v>0</v>
      </c>
      <c r="H678" s="37">
        <f t="shared" si="119"/>
        <v>10000</v>
      </c>
    </row>
    <row r="679" spans="1:8" ht="33" customHeight="1" outlineLevel="3" x14ac:dyDescent="0.2">
      <c r="A679" s="27" t="s">
        <v>356</v>
      </c>
      <c r="B679" s="116" t="s">
        <v>871</v>
      </c>
      <c r="C679" s="117" t="s">
        <v>887</v>
      </c>
      <c r="D679" s="77" t="s">
        <v>805</v>
      </c>
      <c r="E679" s="78" t="s">
        <v>452</v>
      </c>
      <c r="F679" s="53">
        <f t="shared" si="122"/>
        <v>10000</v>
      </c>
      <c r="G679" s="53">
        <f t="shared" si="122"/>
        <v>0</v>
      </c>
      <c r="H679" s="37">
        <f t="shared" si="119"/>
        <v>10000</v>
      </c>
    </row>
    <row r="680" spans="1:8" ht="40.5" customHeight="1" outlineLevel="3" x14ac:dyDescent="0.2">
      <c r="A680" s="32" t="s">
        <v>806</v>
      </c>
      <c r="B680" s="116" t="s">
        <v>871</v>
      </c>
      <c r="C680" s="117" t="s">
        <v>887</v>
      </c>
      <c r="D680" s="79" t="s">
        <v>807</v>
      </c>
      <c r="E680" s="80" t="s">
        <v>452</v>
      </c>
      <c r="F680" s="54">
        <f t="shared" si="122"/>
        <v>10000</v>
      </c>
      <c r="G680" s="54">
        <f t="shared" si="122"/>
        <v>0</v>
      </c>
      <c r="H680" s="36">
        <f t="shared" si="119"/>
        <v>10000</v>
      </c>
    </row>
    <row r="681" spans="1:8" ht="21" customHeight="1" outlineLevel="3" x14ac:dyDescent="0.2">
      <c r="A681" s="27" t="s">
        <v>808</v>
      </c>
      <c r="B681" s="116" t="s">
        <v>871</v>
      </c>
      <c r="C681" s="117" t="s">
        <v>887</v>
      </c>
      <c r="D681" s="77" t="s">
        <v>809</v>
      </c>
      <c r="E681" s="78" t="s">
        <v>452</v>
      </c>
      <c r="F681" s="53">
        <f t="shared" si="122"/>
        <v>10000</v>
      </c>
      <c r="G681" s="53">
        <f t="shared" si="122"/>
        <v>0</v>
      </c>
      <c r="H681" s="37">
        <f t="shared" si="119"/>
        <v>10000</v>
      </c>
    </row>
    <row r="682" spans="1:8" ht="30.75" customHeight="1" outlineLevel="3" x14ac:dyDescent="0.2">
      <c r="A682" s="27" t="s">
        <v>348</v>
      </c>
      <c r="B682" s="116" t="s">
        <v>871</v>
      </c>
      <c r="C682" s="117" t="s">
        <v>887</v>
      </c>
      <c r="D682" s="77" t="s">
        <v>809</v>
      </c>
      <c r="E682" s="78" t="s">
        <v>339</v>
      </c>
      <c r="F682" s="53">
        <f t="shared" si="122"/>
        <v>10000</v>
      </c>
      <c r="G682" s="53">
        <f t="shared" si="122"/>
        <v>0</v>
      </c>
      <c r="H682" s="37">
        <f t="shared" si="119"/>
        <v>10000</v>
      </c>
    </row>
    <row r="683" spans="1:8" ht="30.75" customHeight="1" outlineLevel="3" x14ac:dyDescent="0.2">
      <c r="A683" s="27" t="s">
        <v>459</v>
      </c>
      <c r="B683" s="116" t="s">
        <v>871</v>
      </c>
      <c r="C683" s="117" t="s">
        <v>887</v>
      </c>
      <c r="D683" s="77" t="s">
        <v>809</v>
      </c>
      <c r="E683" s="78" t="s">
        <v>460</v>
      </c>
      <c r="F683" s="53">
        <f t="shared" si="122"/>
        <v>10000</v>
      </c>
      <c r="G683" s="53">
        <f t="shared" si="122"/>
        <v>0</v>
      </c>
      <c r="H683" s="37">
        <f t="shared" si="119"/>
        <v>10000</v>
      </c>
    </row>
    <row r="684" spans="1:8" ht="30.75" customHeight="1" outlineLevel="3" x14ac:dyDescent="0.2">
      <c r="A684" s="27" t="s">
        <v>350</v>
      </c>
      <c r="B684" s="116" t="s">
        <v>871</v>
      </c>
      <c r="C684" s="117" t="s">
        <v>887</v>
      </c>
      <c r="D684" s="77" t="s">
        <v>809</v>
      </c>
      <c r="E684" s="78" t="s">
        <v>880</v>
      </c>
      <c r="F684" s="67">
        <v>10000</v>
      </c>
      <c r="G684" s="72">
        <v>0</v>
      </c>
      <c r="H684" s="82">
        <f t="shared" si="119"/>
        <v>10000</v>
      </c>
    </row>
    <row r="685" spans="1:8" ht="30.75" customHeight="1" outlineLevel="5" x14ac:dyDescent="0.2">
      <c r="A685" s="108" t="s">
        <v>810</v>
      </c>
      <c r="B685" s="114" t="s">
        <v>452</v>
      </c>
      <c r="C685" s="115" t="s">
        <v>869</v>
      </c>
      <c r="D685" s="75" t="s">
        <v>811</v>
      </c>
      <c r="E685" s="76" t="s">
        <v>452</v>
      </c>
      <c r="F685" s="66">
        <f t="shared" ref="F685:G692" si="123">F686</f>
        <v>108000</v>
      </c>
      <c r="G685" s="66">
        <f t="shared" si="123"/>
        <v>108000</v>
      </c>
      <c r="H685" s="35">
        <f t="shared" si="119"/>
        <v>0</v>
      </c>
    </row>
    <row r="686" spans="1:8" ht="30.75" customHeight="1" outlineLevel="5" x14ac:dyDescent="0.2">
      <c r="A686" s="27" t="s">
        <v>870</v>
      </c>
      <c r="B686" s="116" t="s">
        <v>871</v>
      </c>
      <c r="C686" s="117" t="s">
        <v>869</v>
      </c>
      <c r="D686" s="77" t="s">
        <v>811</v>
      </c>
      <c r="E686" s="78" t="s">
        <v>452</v>
      </c>
      <c r="F686" s="53">
        <f t="shared" si="123"/>
        <v>108000</v>
      </c>
      <c r="G686" s="53">
        <f t="shared" si="123"/>
        <v>108000</v>
      </c>
      <c r="H686" s="37">
        <f t="shared" si="119"/>
        <v>0</v>
      </c>
    </row>
    <row r="687" spans="1:8" ht="30.75" customHeight="1" outlineLevel="5" x14ac:dyDescent="0.2">
      <c r="A687" s="27" t="s">
        <v>408</v>
      </c>
      <c r="B687" s="116" t="s">
        <v>871</v>
      </c>
      <c r="C687" s="117" t="s">
        <v>952</v>
      </c>
      <c r="D687" s="77" t="s">
        <v>811</v>
      </c>
      <c r="E687" s="78" t="s">
        <v>452</v>
      </c>
      <c r="F687" s="53">
        <f t="shared" si="123"/>
        <v>108000</v>
      </c>
      <c r="G687" s="53">
        <f t="shared" si="123"/>
        <v>108000</v>
      </c>
      <c r="H687" s="37">
        <f t="shared" si="119"/>
        <v>0</v>
      </c>
    </row>
    <row r="688" spans="1:8" ht="30.75" customHeight="1" outlineLevel="5" x14ac:dyDescent="0.2">
      <c r="A688" s="27" t="s">
        <v>409</v>
      </c>
      <c r="B688" s="116" t="s">
        <v>871</v>
      </c>
      <c r="C688" s="117" t="s">
        <v>953</v>
      </c>
      <c r="D688" s="77" t="s">
        <v>811</v>
      </c>
      <c r="E688" s="78" t="s">
        <v>452</v>
      </c>
      <c r="F688" s="53">
        <f t="shared" si="123"/>
        <v>108000</v>
      </c>
      <c r="G688" s="53">
        <f t="shared" si="123"/>
        <v>108000</v>
      </c>
      <c r="H688" s="37">
        <f t="shared" si="119"/>
        <v>0</v>
      </c>
    </row>
    <row r="689" spans="1:8" s="50" customFormat="1" ht="30.75" customHeight="1" outlineLevel="5" x14ac:dyDescent="0.2">
      <c r="A689" s="32" t="s">
        <v>812</v>
      </c>
      <c r="B689" s="116" t="s">
        <v>871</v>
      </c>
      <c r="C689" s="117" t="s">
        <v>953</v>
      </c>
      <c r="D689" s="79" t="s">
        <v>813</v>
      </c>
      <c r="E689" s="80" t="s">
        <v>452</v>
      </c>
      <c r="F689" s="54">
        <f t="shared" si="123"/>
        <v>108000</v>
      </c>
      <c r="G689" s="54">
        <f t="shared" si="123"/>
        <v>108000</v>
      </c>
      <c r="H689" s="36">
        <f t="shared" si="119"/>
        <v>0</v>
      </c>
    </row>
    <row r="690" spans="1:8" ht="44.25" customHeight="1" outlineLevel="5" x14ac:dyDescent="0.2">
      <c r="A690" s="27" t="s">
        <v>814</v>
      </c>
      <c r="B690" s="116" t="s">
        <v>871</v>
      </c>
      <c r="C690" s="117" t="s">
        <v>953</v>
      </c>
      <c r="D690" s="77" t="s">
        <v>815</v>
      </c>
      <c r="E690" s="78" t="s">
        <v>452</v>
      </c>
      <c r="F690" s="53">
        <f t="shared" si="123"/>
        <v>108000</v>
      </c>
      <c r="G690" s="53">
        <f t="shared" si="123"/>
        <v>108000</v>
      </c>
      <c r="H690" s="37">
        <f t="shared" si="119"/>
        <v>0</v>
      </c>
    </row>
    <row r="691" spans="1:8" ht="33.75" customHeight="1" outlineLevel="5" x14ac:dyDescent="0.2">
      <c r="A691" s="30" t="s">
        <v>348</v>
      </c>
      <c r="B691" s="116" t="s">
        <v>871</v>
      </c>
      <c r="C691" s="117" t="s">
        <v>953</v>
      </c>
      <c r="D691" s="77" t="s">
        <v>815</v>
      </c>
      <c r="E691" s="78" t="s">
        <v>339</v>
      </c>
      <c r="F691" s="53">
        <f t="shared" si="123"/>
        <v>108000</v>
      </c>
      <c r="G691" s="53">
        <f t="shared" si="123"/>
        <v>108000</v>
      </c>
      <c r="H691" s="37">
        <f t="shared" si="119"/>
        <v>0</v>
      </c>
    </row>
    <row r="692" spans="1:8" ht="33.75" customHeight="1" outlineLevel="5" x14ac:dyDescent="0.2">
      <c r="A692" s="30" t="s">
        <v>487</v>
      </c>
      <c r="B692" s="116" t="s">
        <v>871</v>
      </c>
      <c r="C692" s="117" t="s">
        <v>953</v>
      </c>
      <c r="D692" s="77" t="s">
        <v>815</v>
      </c>
      <c r="E692" s="78" t="s">
        <v>460</v>
      </c>
      <c r="F692" s="53">
        <f t="shared" si="123"/>
        <v>108000</v>
      </c>
      <c r="G692" s="53">
        <f t="shared" si="123"/>
        <v>108000</v>
      </c>
      <c r="H692" s="37">
        <f t="shared" si="119"/>
        <v>0</v>
      </c>
    </row>
    <row r="693" spans="1:8" ht="33.75" customHeight="1" outlineLevel="5" x14ac:dyDescent="0.2">
      <c r="A693" s="30" t="s">
        <v>350</v>
      </c>
      <c r="B693" s="116" t="s">
        <v>871</v>
      </c>
      <c r="C693" s="117" t="s">
        <v>953</v>
      </c>
      <c r="D693" s="77" t="s">
        <v>815</v>
      </c>
      <c r="E693" s="78" t="s">
        <v>880</v>
      </c>
      <c r="F693" s="67">
        <v>108000</v>
      </c>
      <c r="G693" s="72">
        <v>108000</v>
      </c>
      <c r="H693" s="82">
        <f t="shared" si="119"/>
        <v>0</v>
      </c>
    </row>
    <row r="694" spans="1:8" ht="38.25" customHeight="1" x14ac:dyDescent="0.2">
      <c r="A694" s="31" t="s">
        <v>816</v>
      </c>
      <c r="B694" s="114" t="s">
        <v>452</v>
      </c>
      <c r="C694" s="115" t="s">
        <v>869</v>
      </c>
      <c r="D694" s="64" t="s">
        <v>955</v>
      </c>
      <c r="E694" s="65" t="s">
        <v>452</v>
      </c>
      <c r="F694" s="66">
        <f t="shared" ref="F694:G701" si="124">F695</f>
        <v>400000</v>
      </c>
      <c r="G694" s="66">
        <f t="shared" si="124"/>
        <v>74865.649999999994</v>
      </c>
      <c r="H694" s="35">
        <f t="shared" si="119"/>
        <v>325134.34999999998</v>
      </c>
    </row>
    <row r="695" spans="1:8" ht="38.25" customHeight="1" x14ac:dyDescent="0.2">
      <c r="A695" s="30" t="s">
        <v>870</v>
      </c>
      <c r="B695" s="116" t="s">
        <v>871</v>
      </c>
      <c r="C695" s="117" t="s">
        <v>869</v>
      </c>
      <c r="D695" s="62" t="s">
        <v>955</v>
      </c>
      <c r="E695" s="63" t="s">
        <v>452</v>
      </c>
      <c r="F695" s="53">
        <f t="shared" si="124"/>
        <v>400000</v>
      </c>
      <c r="G695" s="53">
        <f t="shared" si="124"/>
        <v>74865.649999999994</v>
      </c>
      <c r="H695" s="37">
        <f t="shared" si="119"/>
        <v>325134.34999999998</v>
      </c>
    </row>
    <row r="696" spans="1:8" ht="31.5" customHeight="1" x14ac:dyDescent="0.2">
      <c r="A696" s="30" t="s">
        <v>410</v>
      </c>
      <c r="B696" s="116" t="s">
        <v>871</v>
      </c>
      <c r="C696" s="117" t="s">
        <v>942</v>
      </c>
      <c r="D696" s="62" t="s">
        <v>955</v>
      </c>
      <c r="E696" s="63" t="s">
        <v>452</v>
      </c>
      <c r="F696" s="53">
        <f t="shared" si="124"/>
        <v>400000</v>
      </c>
      <c r="G696" s="53">
        <f t="shared" si="124"/>
        <v>74865.649999999994</v>
      </c>
      <c r="H696" s="37">
        <f t="shared" si="119"/>
        <v>325134.34999999998</v>
      </c>
    </row>
    <row r="697" spans="1:8" ht="38.25" customHeight="1" x14ac:dyDescent="0.2">
      <c r="A697" s="30" t="s">
        <v>419</v>
      </c>
      <c r="B697" s="116" t="s">
        <v>871</v>
      </c>
      <c r="C697" s="117" t="s">
        <v>956</v>
      </c>
      <c r="D697" s="62" t="s">
        <v>955</v>
      </c>
      <c r="E697" s="63" t="s">
        <v>452</v>
      </c>
      <c r="F697" s="53">
        <f t="shared" si="124"/>
        <v>400000</v>
      </c>
      <c r="G697" s="53">
        <f t="shared" si="124"/>
        <v>74865.649999999994</v>
      </c>
      <c r="H697" s="37">
        <f t="shared" si="119"/>
        <v>325134.34999999998</v>
      </c>
    </row>
    <row r="698" spans="1:8" s="50" customFormat="1" ht="38.25" customHeight="1" x14ac:dyDescent="0.2">
      <c r="A698" s="38" t="s">
        <v>817</v>
      </c>
      <c r="B698" s="116" t="s">
        <v>871</v>
      </c>
      <c r="C698" s="117" t="s">
        <v>956</v>
      </c>
      <c r="D698" s="69" t="s">
        <v>818</v>
      </c>
      <c r="E698" s="70" t="s">
        <v>452</v>
      </c>
      <c r="F698" s="54">
        <f t="shared" si="124"/>
        <v>400000</v>
      </c>
      <c r="G698" s="54">
        <f t="shared" si="124"/>
        <v>74865.649999999994</v>
      </c>
      <c r="H698" s="36">
        <f t="shared" si="119"/>
        <v>325134.34999999998</v>
      </c>
    </row>
    <row r="699" spans="1:8" ht="38.25" customHeight="1" x14ac:dyDescent="0.2">
      <c r="A699" s="30" t="s">
        <v>819</v>
      </c>
      <c r="B699" s="116" t="s">
        <v>871</v>
      </c>
      <c r="C699" s="117" t="s">
        <v>956</v>
      </c>
      <c r="D699" s="62" t="s">
        <v>820</v>
      </c>
      <c r="E699" s="63" t="s">
        <v>452</v>
      </c>
      <c r="F699" s="53">
        <f t="shared" si="124"/>
        <v>400000</v>
      </c>
      <c r="G699" s="53">
        <f t="shared" si="124"/>
        <v>74865.649999999994</v>
      </c>
      <c r="H699" s="37">
        <f t="shared" si="119"/>
        <v>325134.34999999998</v>
      </c>
    </row>
    <row r="700" spans="1:8" ht="38.25" customHeight="1" x14ac:dyDescent="0.2">
      <c r="A700" s="27" t="s">
        <v>373</v>
      </c>
      <c r="B700" s="116" t="s">
        <v>871</v>
      </c>
      <c r="C700" s="117" t="s">
        <v>956</v>
      </c>
      <c r="D700" s="62" t="s">
        <v>820</v>
      </c>
      <c r="E700" s="63" t="s">
        <v>470</v>
      </c>
      <c r="F700" s="53">
        <f t="shared" si="124"/>
        <v>400000</v>
      </c>
      <c r="G700" s="53">
        <f t="shared" si="124"/>
        <v>74865.649999999994</v>
      </c>
      <c r="H700" s="37">
        <f t="shared" si="119"/>
        <v>325134.34999999998</v>
      </c>
    </row>
    <row r="701" spans="1:8" ht="53.25" customHeight="1" x14ac:dyDescent="0.2">
      <c r="A701" s="27" t="s">
        <v>420</v>
      </c>
      <c r="B701" s="116" t="s">
        <v>871</v>
      </c>
      <c r="C701" s="117" t="s">
        <v>956</v>
      </c>
      <c r="D701" s="62" t="s">
        <v>820</v>
      </c>
      <c r="E701" s="63" t="s">
        <v>821</v>
      </c>
      <c r="F701" s="53">
        <f t="shared" si="124"/>
        <v>400000</v>
      </c>
      <c r="G701" s="53">
        <f t="shared" si="124"/>
        <v>74865.649999999994</v>
      </c>
      <c r="H701" s="37">
        <f t="shared" si="119"/>
        <v>325134.34999999998</v>
      </c>
    </row>
    <row r="702" spans="1:8" ht="36" customHeight="1" x14ac:dyDescent="0.2">
      <c r="A702" s="27" t="s">
        <v>421</v>
      </c>
      <c r="B702" s="116" t="s">
        <v>871</v>
      </c>
      <c r="C702" s="117" t="s">
        <v>956</v>
      </c>
      <c r="D702" s="62" t="s">
        <v>820</v>
      </c>
      <c r="E702" s="63" t="s">
        <v>954</v>
      </c>
      <c r="F702" s="67">
        <v>400000</v>
      </c>
      <c r="G702" s="68">
        <v>74865.649999999994</v>
      </c>
      <c r="H702" s="82">
        <f t="shared" si="119"/>
        <v>325134.34999999998</v>
      </c>
    </row>
    <row r="703" spans="1:8" ht="32.25" customHeight="1" x14ac:dyDescent="0.2">
      <c r="A703" s="123" t="s">
        <v>822</v>
      </c>
      <c r="B703" s="114" t="s">
        <v>452</v>
      </c>
      <c r="C703" s="115" t="s">
        <v>869</v>
      </c>
      <c r="D703" s="75" t="s">
        <v>823</v>
      </c>
      <c r="E703" s="76" t="s">
        <v>452</v>
      </c>
      <c r="F703" s="124">
        <f>F704+F903</f>
        <v>207225753.22000003</v>
      </c>
      <c r="G703" s="124">
        <f>G704+G903</f>
        <v>85892304.279999986</v>
      </c>
      <c r="H703" s="35">
        <f t="shared" si="119"/>
        <v>121333448.94000004</v>
      </c>
    </row>
    <row r="704" spans="1:8" ht="32.25" customHeight="1" x14ac:dyDescent="0.2">
      <c r="A704" s="42" t="s">
        <v>870</v>
      </c>
      <c r="B704" s="116" t="s">
        <v>871</v>
      </c>
      <c r="C704" s="117" t="s">
        <v>869</v>
      </c>
      <c r="D704" s="77" t="s">
        <v>823</v>
      </c>
      <c r="E704" s="78" t="s">
        <v>452</v>
      </c>
      <c r="F704" s="57">
        <f>F705+F828+F840+F855+F867</f>
        <v>196792771.60000002</v>
      </c>
      <c r="G704" s="57">
        <f>G705+G828+G840+G855+G867</f>
        <v>81671534.12999998</v>
      </c>
      <c r="H704" s="37">
        <f t="shared" si="119"/>
        <v>115121237.47000004</v>
      </c>
    </row>
    <row r="705" spans="1:8" ht="32.25" customHeight="1" x14ac:dyDescent="0.2">
      <c r="A705" s="42" t="s">
        <v>340</v>
      </c>
      <c r="B705" s="116" t="s">
        <v>871</v>
      </c>
      <c r="C705" s="117" t="s">
        <v>886</v>
      </c>
      <c r="D705" s="77" t="s">
        <v>823</v>
      </c>
      <c r="E705" s="78" t="s">
        <v>452</v>
      </c>
      <c r="F705" s="57">
        <f>F706+F714+F727+F735+F742+F748+F754</f>
        <v>162283829</v>
      </c>
      <c r="G705" s="57">
        <f>G706+G714+G727+G735+G742+G748+G754</f>
        <v>66877987.519999996</v>
      </c>
      <c r="H705" s="37">
        <f t="shared" si="119"/>
        <v>95405841.480000004</v>
      </c>
    </row>
    <row r="706" spans="1:8" ht="32.25" customHeight="1" x14ac:dyDescent="0.2">
      <c r="A706" s="125" t="s">
        <v>959</v>
      </c>
      <c r="B706" s="116" t="s">
        <v>871</v>
      </c>
      <c r="C706" s="117" t="s">
        <v>958</v>
      </c>
      <c r="D706" s="77" t="s">
        <v>823</v>
      </c>
      <c r="E706" s="78" t="s">
        <v>452</v>
      </c>
      <c r="F706" s="57">
        <f t="shared" ref="F706:G710" si="125">F707</f>
        <v>3530460</v>
      </c>
      <c r="G706" s="57">
        <f t="shared" si="125"/>
        <v>1981685.75</v>
      </c>
      <c r="H706" s="37">
        <f t="shared" si="119"/>
        <v>1548774.25</v>
      </c>
    </row>
    <row r="707" spans="1:8" ht="38.25" customHeight="1" outlineLevel="5" x14ac:dyDescent="0.2">
      <c r="A707" s="42" t="s">
        <v>824</v>
      </c>
      <c r="B707" s="116" t="s">
        <v>871</v>
      </c>
      <c r="C707" s="117" t="s">
        <v>958</v>
      </c>
      <c r="D707" s="77" t="s">
        <v>825</v>
      </c>
      <c r="E707" s="78" t="s">
        <v>452</v>
      </c>
      <c r="F707" s="53">
        <f t="shared" si="125"/>
        <v>3530460</v>
      </c>
      <c r="G707" s="53">
        <f t="shared" si="125"/>
        <v>1981685.75</v>
      </c>
      <c r="H707" s="37">
        <f t="shared" si="119"/>
        <v>1548774.25</v>
      </c>
    </row>
    <row r="708" spans="1:8" ht="24.75" customHeight="1" outlineLevel="5" x14ac:dyDescent="0.2">
      <c r="A708" s="42" t="s">
        <v>960</v>
      </c>
      <c r="B708" s="116" t="s">
        <v>871</v>
      </c>
      <c r="C708" s="117" t="s">
        <v>958</v>
      </c>
      <c r="D708" s="77" t="s">
        <v>957</v>
      </c>
      <c r="E708" s="78" t="s">
        <v>452</v>
      </c>
      <c r="F708" s="53">
        <f t="shared" si="125"/>
        <v>3530460</v>
      </c>
      <c r="G708" s="53">
        <f t="shared" si="125"/>
        <v>1981685.75</v>
      </c>
      <c r="H708" s="37">
        <f t="shared" si="119"/>
        <v>1548774.25</v>
      </c>
    </row>
    <row r="709" spans="1:8" ht="19.5" customHeight="1" x14ac:dyDescent="0.2">
      <c r="A709" s="27" t="s">
        <v>831</v>
      </c>
      <c r="B709" s="116" t="s">
        <v>871</v>
      </c>
      <c r="C709" s="117" t="s">
        <v>958</v>
      </c>
      <c r="D709" s="77" t="s">
        <v>832</v>
      </c>
      <c r="E709" s="78" t="s">
        <v>452</v>
      </c>
      <c r="F709" s="55">
        <f t="shared" si="125"/>
        <v>3530460</v>
      </c>
      <c r="G709" s="55">
        <f t="shared" si="125"/>
        <v>1981685.75</v>
      </c>
      <c r="H709" s="37">
        <f t="shared" si="119"/>
        <v>1548774.25</v>
      </c>
    </row>
    <row r="710" spans="1:8" ht="54.75" customHeight="1" x14ac:dyDescent="0.2">
      <c r="A710" s="27" t="s">
        <v>341</v>
      </c>
      <c r="B710" s="116" t="s">
        <v>871</v>
      </c>
      <c r="C710" s="117" t="s">
        <v>958</v>
      </c>
      <c r="D710" s="77" t="s">
        <v>832</v>
      </c>
      <c r="E710" s="78" t="s">
        <v>467</v>
      </c>
      <c r="F710" s="55">
        <f t="shared" si="125"/>
        <v>3530460</v>
      </c>
      <c r="G710" s="55">
        <f t="shared" si="125"/>
        <v>1981685.75</v>
      </c>
      <c r="H710" s="37">
        <f t="shared" si="119"/>
        <v>1548774.25</v>
      </c>
    </row>
    <row r="711" spans="1:8" ht="30.75" customHeight="1" x14ac:dyDescent="0.2">
      <c r="A711" s="27" t="s">
        <v>468</v>
      </c>
      <c r="B711" s="116" t="s">
        <v>871</v>
      </c>
      <c r="C711" s="117" t="s">
        <v>958</v>
      </c>
      <c r="D711" s="77" t="s">
        <v>832</v>
      </c>
      <c r="E711" s="78" t="s">
        <v>469</v>
      </c>
      <c r="F711" s="55">
        <f>F712+F713</f>
        <v>3530460</v>
      </c>
      <c r="G711" s="55">
        <f>G712+G713</f>
        <v>1981685.75</v>
      </c>
      <c r="H711" s="37">
        <f t="shared" si="119"/>
        <v>1548774.25</v>
      </c>
    </row>
    <row r="712" spans="1:8" ht="30.75" customHeight="1" x14ac:dyDescent="0.2">
      <c r="A712" s="27" t="s">
        <v>343</v>
      </c>
      <c r="B712" s="116" t="s">
        <v>871</v>
      </c>
      <c r="C712" s="117" t="s">
        <v>958</v>
      </c>
      <c r="D712" s="77" t="s">
        <v>832</v>
      </c>
      <c r="E712" s="78" t="s">
        <v>920</v>
      </c>
      <c r="F712" s="93">
        <v>2711570</v>
      </c>
      <c r="G712" s="82">
        <v>1522032.07</v>
      </c>
      <c r="H712" s="82">
        <f t="shared" si="119"/>
        <v>1189537.93</v>
      </c>
    </row>
    <row r="713" spans="1:8" ht="45" customHeight="1" x14ac:dyDescent="0.2">
      <c r="A713" s="27" t="s">
        <v>344</v>
      </c>
      <c r="B713" s="116" t="s">
        <v>871</v>
      </c>
      <c r="C713" s="117" t="s">
        <v>958</v>
      </c>
      <c r="D713" s="77" t="s">
        <v>832</v>
      </c>
      <c r="E713" s="78" t="s">
        <v>921</v>
      </c>
      <c r="F713" s="93">
        <v>818890</v>
      </c>
      <c r="G713" s="82">
        <v>459653.68</v>
      </c>
      <c r="H713" s="82">
        <f t="shared" si="119"/>
        <v>359236.32</v>
      </c>
    </row>
    <row r="714" spans="1:8" ht="51" customHeight="1" x14ac:dyDescent="0.2">
      <c r="A714" s="125" t="s">
        <v>345</v>
      </c>
      <c r="B714" s="116" t="s">
        <v>871</v>
      </c>
      <c r="C714" s="117" t="s">
        <v>961</v>
      </c>
      <c r="D714" s="77" t="s">
        <v>823</v>
      </c>
      <c r="E714" s="78" t="s">
        <v>452</v>
      </c>
      <c r="F714" s="57">
        <f>F715</f>
        <v>5757370</v>
      </c>
      <c r="G714" s="57">
        <f>G715</f>
        <v>2494141.17</v>
      </c>
      <c r="H714" s="37">
        <f t="shared" si="119"/>
        <v>3263228.83</v>
      </c>
    </row>
    <row r="715" spans="1:8" ht="38.25" customHeight="1" outlineLevel="5" x14ac:dyDescent="0.2">
      <c r="A715" s="42" t="s">
        <v>824</v>
      </c>
      <c r="B715" s="116" t="s">
        <v>871</v>
      </c>
      <c r="C715" s="117" t="s">
        <v>961</v>
      </c>
      <c r="D715" s="77" t="s">
        <v>825</v>
      </c>
      <c r="E715" s="78" t="s">
        <v>452</v>
      </c>
      <c r="F715" s="53">
        <f>F716</f>
        <v>5757370</v>
      </c>
      <c r="G715" s="53">
        <f>G716</f>
        <v>2494141.17</v>
      </c>
      <c r="H715" s="37">
        <f t="shared" si="119"/>
        <v>3263228.83</v>
      </c>
    </row>
    <row r="716" spans="1:8" ht="24.75" customHeight="1" outlineLevel="5" x14ac:dyDescent="0.2">
      <c r="A716" s="42" t="s">
        <v>960</v>
      </c>
      <c r="B716" s="116" t="s">
        <v>871</v>
      </c>
      <c r="C716" s="117" t="s">
        <v>961</v>
      </c>
      <c r="D716" s="77" t="s">
        <v>957</v>
      </c>
      <c r="E716" s="78" t="s">
        <v>452</v>
      </c>
      <c r="F716" s="53">
        <f>F717+F722</f>
        <v>5757370</v>
      </c>
      <c r="G716" s="53">
        <f>G717+G722</f>
        <v>2494141.17</v>
      </c>
      <c r="H716" s="37">
        <f t="shared" si="119"/>
        <v>3263228.83</v>
      </c>
    </row>
    <row r="717" spans="1:8" ht="33.75" customHeight="1" x14ac:dyDescent="0.2">
      <c r="A717" s="30" t="s">
        <v>833</v>
      </c>
      <c r="B717" s="116" t="s">
        <v>871</v>
      </c>
      <c r="C717" s="117" t="s">
        <v>961</v>
      </c>
      <c r="D717" s="77" t="s">
        <v>834</v>
      </c>
      <c r="E717" s="63" t="s">
        <v>452</v>
      </c>
      <c r="F717" s="53">
        <f>F718</f>
        <v>3248020</v>
      </c>
      <c r="G717" s="53">
        <f>G718</f>
        <v>1588220.51</v>
      </c>
      <c r="H717" s="37">
        <f t="shared" si="119"/>
        <v>1659799.49</v>
      </c>
    </row>
    <row r="718" spans="1:8" ht="58.5" customHeight="1" x14ac:dyDescent="0.2">
      <c r="A718" s="27" t="s">
        <v>341</v>
      </c>
      <c r="B718" s="116" t="s">
        <v>871</v>
      </c>
      <c r="C718" s="117" t="s">
        <v>961</v>
      </c>
      <c r="D718" s="77" t="s">
        <v>834</v>
      </c>
      <c r="E718" s="63" t="s">
        <v>467</v>
      </c>
      <c r="F718" s="53">
        <f>F719</f>
        <v>3248020</v>
      </c>
      <c r="G718" s="53">
        <f>G719</f>
        <v>1588220.51</v>
      </c>
      <c r="H718" s="37">
        <f t="shared" si="119"/>
        <v>1659799.49</v>
      </c>
    </row>
    <row r="719" spans="1:8" ht="34.5" customHeight="1" x14ac:dyDescent="0.2">
      <c r="A719" s="27" t="s">
        <v>468</v>
      </c>
      <c r="B719" s="116" t="s">
        <v>871</v>
      </c>
      <c r="C719" s="117" t="s">
        <v>961</v>
      </c>
      <c r="D719" s="77" t="s">
        <v>834</v>
      </c>
      <c r="E719" s="63" t="s">
        <v>469</v>
      </c>
      <c r="F719" s="53">
        <f>F720+F721</f>
        <v>3248020</v>
      </c>
      <c r="G719" s="53">
        <f>G720+G721</f>
        <v>1588220.51</v>
      </c>
      <c r="H719" s="37">
        <f t="shared" si="119"/>
        <v>1659799.49</v>
      </c>
    </row>
    <row r="720" spans="1:8" ht="34.5" customHeight="1" x14ac:dyDescent="0.2">
      <c r="A720" s="27" t="s">
        <v>343</v>
      </c>
      <c r="B720" s="116" t="s">
        <v>871</v>
      </c>
      <c r="C720" s="117" t="s">
        <v>961</v>
      </c>
      <c r="D720" s="77" t="s">
        <v>834</v>
      </c>
      <c r="E720" s="63" t="s">
        <v>920</v>
      </c>
      <c r="F720" s="67">
        <v>2494640</v>
      </c>
      <c r="G720" s="68">
        <v>1219831.42</v>
      </c>
      <c r="H720" s="82">
        <f t="shared" si="119"/>
        <v>1274808.58</v>
      </c>
    </row>
    <row r="721" spans="1:8" ht="51.75" customHeight="1" x14ac:dyDescent="0.2">
      <c r="A721" s="27" t="s">
        <v>344</v>
      </c>
      <c r="B721" s="116" t="s">
        <v>871</v>
      </c>
      <c r="C721" s="117" t="s">
        <v>961</v>
      </c>
      <c r="D721" s="77" t="s">
        <v>834</v>
      </c>
      <c r="E721" s="63" t="s">
        <v>921</v>
      </c>
      <c r="F721" s="67">
        <v>753380</v>
      </c>
      <c r="G721" s="68">
        <v>368389.09</v>
      </c>
      <c r="H721" s="82">
        <f t="shared" si="119"/>
        <v>384990.91</v>
      </c>
    </row>
    <row r="722" spans="1:8" ht="30.75" customHeight="1" x14ac:dyDescent="0.2">
      <c r="A722" s="30" t="s">
        <v>600</v>
      </c>
      <c r="B722" s="116" t="s">
        <v>871</v>
      </c>
      <c r="C722" s="117" t="s">
        <v>961</v>
      </c>
      <c r="D722" s="77" t="s">
        <v>835</v>
      </c>
      <c r="E722" s="63" t="s">
        <v>452</v>
      </c>
      <c r="F722" s="53">
        <f>F723</f>
        <v>2509350</v>
      </c>
      <c r="G722" s="53">
        <f>G723</f>
        <v>905920.65999999992</v>
      </c>
      <c r="H722" s="37">
        <f t="shared" si="119"/>
        <v>1603429.34</v>
      </c>
    </row>
    <row r="723" spans="1:8" ht="56.25" customHeight="1" outlineLevel="1" x14ac:dyDescent="0.2">
      <c r="A723" s="27" t="s">
        <v>341</v>
      </c>
      <c r="B723" s="116" t="s">
        <v>871</v>
      </c>
      <c r="C723" s="117" t="s">
        <v>961</v>
      </c>
      <c r="D723" s="77" t="s">
        <v>835</v>
      </c>
      <c r="E723" s="63" t="s">
        <v>467</v>
      </c>
      <c r="F723" s="53">
        <f>F724</f>
        <v>2509350</v>
      </c>
      <c r="G723" s="53">
        <f>G724</f>
        <v>905920.65999999992</v>
      </c>
      <c r="H723" s="37">
        <f t="shared" si="119"/>
        <v>1603429.34</v>
      </c>
    </row>
    <row r="724" spans="1:8" ht="33" customHeight="1" outlineLevel="2" x14ac:dyDescent="0.2">
      <c r="A724" s="27" t="s">
        <v>468</v>
      </c>
      <c r="B724" s="116" t="s">
        <v>871</v>
      </c>
      <c r="C724" s="117" t="s">
        <v>961</v>
      </c>
      <c r="D724" s="77" t="s">
        <v>835</v>
      </c>
      <c r="E724" s="63" t="s">
        <v>469</v>
      </c>
      <c r="F724" s="53">
        <f>F725+F726</f>
        <v>2509350</v>
      </c>
      <c r="G724" s="53">
        <f>G725+G726</f>
        <v>905920.65999999992</v>
      </c>
      <c r="H724" s="37">
        <f t="shared" si="119"/>
        <v>1603429.34</v>
      </c>
    </row>
    <row r="725" spans="1:8" ht="33" customHeight="1" outlineLevel="2" x14ac:dyDescent="0.2">
      <c r="A725" s="27" t="s">
        <v>343</v>
      </c>
      <c r="B725" s="116" t="s">
        <v>871</v>
      </c>
      <c r="C725" s="117" t="s">
        <v>961</v>
      </c>
      <c r="D725" s="77" t="s">
        <v>835</v>
      </c>
      <c r="E725" s="63" t="s">
        <v>920</v>
      </c>
      <c r="F725" s="67">
        <v>1927305</v>
      </c>
      <c r="G725" s="68">
        <v>695791.61</v>
      </c>
      <c r="H725" s="82">
        <f t="shared" si="119"/>
        <v>1231513.3900000001</v>
      </c>
    </row>
    <row r="726" spans="1:8" ht="50.25" customHeight="1" outlineLevel="2" x14ac:dyDescent="0.2">
      <c r="A726" s="27" t="s">
        <v>344</v>
      </c>
      <c r="B726" s="116" t="s">
        <v>871</v>
      </c>
      <c r="C726" s="117" t="s">
        <v>961</v>
      </c>
      <c r="D726" s="77" t="s">
        <v>835</v>
      </c>
      <c r="E726" s="63" t="s">
        <v>921</v>
      </c>
      <c r="F726" s="67">
        <v>582045</v>
      </c>
      <c r="G726" s="68">
        <v>210129.05</v>
      </c>
      <c r="H726" s="82">
        <f t="shared" si="119"/>
        <v>371915.95</v>
      </c>
    </row>
    <row r="727" spans="1:8" ht="51" customHeight="1" x14ac:dyDescent="0.2">
      <c r="A727" s="125" t="s">
        <v>346</v>
      </c>
      <c r="B727" s="116" t="s">
        <v>871</v>
      </c>
      <c r="C727" s="117" t="s">
        <v>962</v>
      </c>
      <c r="D727" s="77" t="s">
        <v>823</v>
      </c>
      <c r="E727" s="78" t="s">
        <v>452</v>
      </c>
      <c r="F727" s="57">
        <f t="shared" ref="F727:G731" si="126">F728</f>
        <v>20348720</v>
      </c>
      <c r="G727" s="57">
        <f t="shared" si="126"/>
        <v>9381548.0899999999</v>
      </c>
      <c r="H727" s="37">
        <f t="shared" ref="H727:H791" si="127">F727-G727</f>
        <v>10967171.91</v>
      </c>
    </row>
    <row r="728" spans="1:8" ht="38.25" customHeight="1" outlineLevel="5" x14ac:dyDescent="0.2">
      <c r="A728" s="42" t="s">
        <v>824</v>
      </c>
      <c r="B728" s="116" t="s">
        <v>871</v>
      </c>
      <c r="C728" s="117" t="s">
        <v>962</v>
      </c>
      <c r="D728" s="77" t="s">
        <v>825</v>
      </c>
      <c r="E728" s="78" t="s">
        <v>452</v>
      </c>
      <c r="F728" s="53">
        <f t="shared" si="126"/>
        <v>20348720</v>
      </c>
      <c r="G728" s="53">
        <f t="shared" si="126"/>
        <v>9381548.0899999999</v>
      </c>
      <c r="H728" s="37">
        <f t="shared" si="127"/>
        <v>10967171.91</v>
      </c>
    </row>
    <row r="729" spans="1:8" ht="24.75" customHeight="1" outlineLevel="5" x14ac:dyDescent="0.2">
      <c r="A729" s="42" t="s">
        <v>960</v>
      </c>
      <c r="B729" s="116" t="s">
        <v>871</v>
      </c>
      <c r="C729" s="117" t="s">
        <v>962</v>
      </c>
      <c r="D729" s="77" t="s">
        <v>957</v>
      </c>
      <c r="E729" s="78" t="s">
        <v>452</v>
      </c>
      <c r="F729" s="53">
        <f t="shared" si="126"/>
        <v>20348720</v>
      </c>
      <c r="G729" s="53">
        <f t="shared" si="126"/>
        <v>9381548.0899999999</v>
      </c>
      <c r="H729" s="37">
        <f t="shared" si="127"/>
        <v>10967171.91</v>
      </c>
    </row>
    <row r="730" spans="1:8" ht="30.75" customHeight="1" x14ac:dyDescent="0.2">
      <c r="A730" s="30" t="s">
        <v>600</v>
      </c>
      <c r="B730" s="116" t="s">
        <v>871</v>
      </c>
      <c r="C730" s="117" t="s">
        <v>962</v>
      </c>
      <c r="D730" s="77" t="s">
        <v>835</v>
      </c>
      <c r="E730" s="63" t="s">
        <v>452</v>
      </c>
      <c r="F730" s="53">
        <f t="shared" si="126"/>
        <v>20348720</v>
      </c>
      <c r="G730" s="53">
        <f t="shared" si="126"/>
        <v>9381548.0899999999</v>
      </c>
      <c r="H730" s="37">
        <f t="shared" si="127"/>
        <v>10967171.91</v>
      </c>
    </row>
    <row r="731" spans="1:8" ht="56.25" customHeight="1" outlineLevel="1" x14ac:dyDescent="0.2">
      <c r="A731" s="27" t="s">
        <v>341</v>
      </c>
      <c r="B731" s="116" t="s">
        <v>871</v>
      </c>
      <c r="C731" s="117" t="s">
        <v>962</v>
      </c>
      <c r="D731" s="77" t="s">
        <v>835</v>
      </c>
      <c r="E731" s="63" t="s">
        <v>467</v>
      </c>
      <c r="F731" s="53">
        <f t="shared" si="126"/>
        <v>20348720</v>
      </c>
      <c r="G731" s="53">
        <f t="shared" si="126"/>
        <v>9381548.0899999999</v>
      </c>
      <c r="H731" s="37">
        <f t="shared" si="127"/>
        <v>10967171.91</v>
      </c>
    </row>
    <row r="732" spans="1:8" ht="33" customHeight="1" outlineLevel="2" x14ac:dyDescent="0.2">
      <c r="A732" s="27" t="s">
        <v>468</v>
      </c>
      <c r="B732" s="116" t="s">
        <v>871</v>
      </c>
      <c r="C732" s="117" t="s">
        <v>962</v>
      </c>
      <c r="D732" s="77" t="s">
        <v>835</v>
      </c>
      <c r="E732" s="63" t="s">
        <v>469</v>
      </c>
      <c r="F732" s="53">
        <f>F733+F734</f>
        <v>20348720</v>
      </c>
      <c r="G732" s="53">
        <f>G733+G734</f>
        <v>9381548.0899999999</v>
      </c>
      <c r="H732" s="37">
        <f t="shared" si="127"/>
        <v>10967171.91</v>
      </c>
    </row>
    <row r="733" spans="1:8" ht="33" customHeight="1" outlineLevel="2" x14ac:dyDescent="0.2">
      <c r="A733" s="27" t="s">
        <v>343</v>
      </c>
      <c r="B733" s="116" t="s">
        <v>871</v>
      </c>
      <c r="C733" s="117" t="s">
        <v>962</v>
      </c>
      <c r="D733" s="77" t="s">
        <v>835</v>
      </c>
      <c r="E733" s="63" t="s">
        <v>920</v>
      </c>
      <c r="F733" s="67">
        <v>15628820</v>
      </c>
      <c r="G733" s="68">
        <v>7212741.4000000004</v>
      </c>
      <c r="H733" s="82">
        <f t="shared" si="127"/>
        <v>8416078.5999999996</v>
      </c>
    </row>
    <row r="734" spans="1:8" ht="47.25" customHeight="1" outlineLevel="2" x14ac:dyDescent="0.2">
      <c r="A734" s="27" t="s">
        <v>344</v>
      </c>
      <c r="B734" s="116" t="s">
        <v>871</v>
      </c>
      <c r="C734" s="117" t="s">
        <v>962</v>
      </c>
      <c r="D734" s="77" t="s">
        <v>835</v>
      </c>
      <c r="E734" s="63" t="s">
        <v>921</v>
      </c>
      <c r="F734" s="67">
        <v>4719900</v>
      </c>
      <c r="G734" s="68">
        <v>2168806.69</v>
      </c>
      <c r="H734" s="82">
        <f t="shared" si="127"/>
        <v>2551093.31</v>
      </c>
    </row>
    <row r="735" spans="1:8" ht="23.25" customHeight="1" x14ac:dyDescent="0.2">
      <c r="A735" s="125" t="s">
        <v>347</v>
      </c>
      <c r="B735" s="116" t="s">
        <v>871</v>
      </c>
      <c r="C735" s="117" t="s">
        <v>963</v>
      </c>
      <c r="D735" s="77" t="s">
        <v>823</v>
      </c>
      <c r="E735" s="78" t="s">
        <v>452</v>
      </c>
      <c r="F735" s="57">
        <f t="shared" ref="F735:G740" si="128">F736</f>
        <v>20881</v>
      </c>
      <c r="G735" s="57">
        <f t="shared" si="128"/>
        <v>20881</v>
      </c>
      <c r="H735" s="37">
        <f t="shared" si="127"/>
        <v>0</v>
      </c>
    </row>
    <row r="736" spans="1:8" ht="38.25" customHeight="1" outlineLevel="5" x14ac:dyDescent="0.2">
      <c r="A736" s="42" t="s">
        <v>824</v>
      </c>
      <c r="B736" s="116" t="s">
        <v>871</v>
      </c>
      <c r="C736" s="117" t="s">
        <v>963</v>
      </c>
      <c r="D736" s="77" t="s">
        <v>825</v>
      </c>
      <c r="E736" s="78" t="s">
        <v>452</v>
      </c>
      <c r="F736" s="53">
        <f t="shared" si="128"/>
        <v>20881</v>
      </c>
      <c r="G736" s="53">
        <f t="shared" si="128"/>
        <v>20881</v>
      </c>
      <c r="H736" s="37">
        <f t="shared" si="127"/>
        <v>0</v>
      </c>
    </row>
    <row r="737" spans="1:8" ht="24.75" customHeight="1" outlineLevel="5" x14ac:dyDescent="0.2">
      <c r="A737" s="42" t="s">
        <v>960</v>
      </c>
      <c r="B737" s="116" t="s">
        <v>871</v>
      </c>
      <c r="C737" s="117" t="s">
        <v>963</v>
      </c>
      <c r="D737" s="77" t="s">
        <v>957</v>
      </c>
      <c r="E737" s="78" t="s">
        <v>452</v>
      </c>
      <c r="F737" s="53">
        <f t="shared" si="128"/>
        <v>20881</v>
      </c>
      <c r="G737" s="53">
        <f t="shared" si="128"/>
        <v>20881</v>
      </c>
      <c r="H737" s="37">
        <f t="shared" si="127"/>
        <v>0</v>
      </c>
    </row>
    <row r="738" spans="1:8" ht="54.75" customHeight="1" outlineLevel="3" x14ac:dyDescent="0.2">
      <c r="A738" s="30" t="s">
        <v>843</v>
      </c>
      <c r="B738" s="116" t="s">
        <v>871</v>
      </c>
      <c r="C738" s="117" t="s">
        <v>963</v>
      </c>
      <c r="D738" s="77" t="s">
        <v>844</v>
      </c>
      <c r="E738" s="63" t="s">
        <v>452</v>
      </c>
      <c r="F738" s="53">
        <f t="shared" si="128"/>
        <v>20881</v>
      </c>
      <c r="G738" s="53">
        <f t="shared" si="128"/>
        <v>20881</v>
      </c>
      <c r="H738" s="37">
        <f t="shared" si="127"/>
        <v>0</v>
      </c>
    </row>
    <row r="739" spans="1:8" ht="31.5" customHeight="1" outlineLevel="3" x14ac:dyDescent="0.2">
      <c r="A739" s="30" t="s">
        <v>348</v>
      </c>
      <c r="B739" s="116" t="s">
        <v>871</v>
      </c>
      <c r="C739" s="117" t="s">
        <v>963</v>
      </c>
      <c r="D739" s="77" t="s">
        <v>844</v>
      </c>
      <c r="E739" s="63" t="s">
        <v>339</v>
      </c>
      <c r="F739" s="53">
        <f t="shared" si="128"/>
        <v>20881</v>
      </c>
      <c r="G739" s="53">
        <f t="shared" si="128"/>
        <v>20881</v>
      </c>
      <c r="H739" s="37">
        <f t="shared" si="127"/>
        <v>0</v>
      </c>
    </row>
    <row r="740" spans="1:8" ht="31.5" customHeight="1" outlineLevel="5" x14ac:dyDescent="0.2">
      <c r="A740" s="30" t="s">
        <v>459</v>
      </c>
      <c r="B740" s="116" t="s">
        <v>871</v>
      </c>
      <c r="C740" s="117" t="s">
        <v>963</v>
      </c>
      <c r="D740" s="77" t="s">
        <v>844</v>
      </c>
      <c r="E740" s="63" t="s">
        <v>460</v>
      </c>
      <c r="F740" s="53">
        <f t="shared" si="128"/>
        <v>20881</v>
      </c>
      <c r="G740" s="53">
        <f t="shared" si="128"/>
        <v>20881</v>
      </c>
      <c r="H740" s="37">
        <f t="shared" si="127"/>
        <v>0</v>
      </c>
    </row>
    <row r="741" spans="1:8" ht="31.5" customHeight="1" outlineLevel="5" x14ac:dyDescent="0.2">
      <c r="A741" s="30" t="s">
        <v>350</v>
      </c>
      <c r="B741" s="116" t="s">
        <v>871</v>
      </c>
      <c r="C741" s="117" t="s">
        <v>963</v>
      </c>
      <c r="D741" s="77" t="s">
        <v>844</v>
      </c>
      <c r="E741" s="63" t="s">
        <v>880</v>
      </c>
      <c r="F741" s="67">
        <v>20881</v>
      </c>
      <c r="G741" s="68">
        <v>20881</v>
      </c>
      <c r="H741" s="82">
        <f t="shared" si="127"/>
        <v>0</v>
      </c>
    </row>
    <row r="742" spans="1:8" ht="23.25" customHeight="1" x14ac:dyDescent="0.2">
      <c r="A742" s="125" t="s">
        <v>351</v>
      </c>
      <c r="B742" s="116" t="s">
        <v>871</v>
      </c>
      <c r="C742" s="117" t="s">
        <v>964</v>
      </c>
      <c r="D742" s="77" t="s">
        <v>823</v>
      </c>
      <c r="E742" s="78" t="s">
        <v>452</v>
      </c>
      <c r="F742" s="57">
        <f t="shared" ref="F742:G746" si="129">F743</f>
        <v>5239000</v>
      </c>
      <c r="G742" s="57">
        <f t="shared" si="129"/>
        <v>0</v>
      </c>
      <c r="H742" s="37">
        <f t="shared" si="127"/>
        <v>5239000</v>
      </c>
    </row>
    <row r="743" spans="1:8" ht="38.25" customHeight="1" outlineLevel="5" x14ac:dyDescent="0.2">
      <c r="A743" s="42" t="s">
        <v>824</v>
      </c>
      <c r="B743" s="116" t="s">
        <v>871</v>
      </c>
      <c r="C743" s="117" t="s">
        <v>964</v>
      </c>
      <c r="D743" s="77" t="s">
        <v>825</v>
      </c>
      <c r="E743" s="78" t="s">
        <v>452</v>
      </c>
      <c r="F743" s="53">
        <f t="shared" si="129"/>
        <v>5239000</v>
      </c>
      <c r="G743" s="53">
        <f t="shared" si="129"/>
        <v>0</v>
      </c>
      <c r="H743" s="37">
        <f t="shared" si="127"/>
        <v>5239000</v>
      </c>
    </row>
    <row r="744" spans="1:8" ht="24.75" customHeight="1" outlineLevel="5" x14ac:dyDescent="0.2">
      <c r="A744" s="42" t="s">
        <v>960</v>
      </c>
      <c r="B744" s="116" t="s">
        <v>871</v>
      </c>
      <c r="C744" s="117" t="s">
        <v>964</v>
      </c>
      <c r="D744" s="77" t="s">
        <v>957</v>
      </c>
      <c r="E744" s="78" t="s">
        <v>452</v>
      </c>
      <c r="F744" s="53">
        <f t="shared" si="129"/>
        <v>5239000</v>
      </c>
      <c r="G744" s="53">
        <f t="shared" si="129"/>
        <v>0</v>
      </c>
      <c r="H744" s="37">
        <f t="shared" si="127"/>
        <v>5239000</v>
      </c>
    </row>
    <row r="745" spans="1:8" ht="23.25" customHeight="1" x14ac:dyDescent="0.2">
      <c r="A745" s="27" t="s">
        <v>828</v>
      </c>
      <c r="B745" s="116" t="s">
        <v>871</v>
      </c>
      <c r="C745" s="117" t="s">
        <v>964</v>
      </c>
      <c r="D745" s="49" t="s">
        <v>829</v>
      </c>
      <c r="E745" s="48" t="s">
        <v>452</v>
      </c>
      <c r="F745" s="53">
        <f t="shared" si="129"/>
        <v>5239000</v>
      </c>
      <c r="G745" s="53">
        <f t="shared" si="129"/>
        <v>0</v>
      </c>
      <c r="H745" s="37">
        <f t="shared" si="127"/>
        <v>5239000</v>
      </c>
    </row>
    <row r="746" spans="1:8" ht="23.25" customHeight="1" x14ac:dyDescent="0.2">
      <c r="A746" s="27" t="s">
        <v>352</v>
      </c>
      <c r="B746" s="116" t="s">
        <v>871</v>
      </c>
      <c r="C746" s="117" t="s">
        <v>964</v>
      </c>
      <c r="D746" s="49" t="s">
        <v>829</v>
      </c>
      <c r="E746" s="48" t="s">
        <v>455</v>
      </c>
      <c r="F746" s="53">
        <f t="shared" si="129"/>
        <v>5239000</v>
      </c>
      <c r="G746" s="53">
        <f t="shared" si="129"/>
        <v>0</v>
      </c>
      <c r="H746" s="37">
        <f t="shared" si="127"/>
        <v>5239000</v>
      </c>
    </row>
    <row r="747" spans="1:8" ht="23.25" customHeight="1" x14ac:dyDescent="0.2">
      <c r="A747" s="27" t="s">
        <v>353</v>
      </c>
      <c r="B747" s="116" t="s">
        <v>871</v>
      </c>
      <c r="C747" s="117" t="s">
        <v>964</v>
      </c>
      <c r="D747" s="49" t="s">
        <v>829</v>
      </c>
      <c r="E747" s="48" t="s">
        <v>830</v>
      </c>
      <c r="F747" s="67">
        <v>5239000</v>
      </c>
      <c r="G747" s="68">
        <v>0</v>
      </c>
      <c r="H747" s="82">
        <f t="shared" si="127"/>
        <v>5239000</v>
      </c>
    </row>
    <row r="748" spans="1:8" ht="23.25" customHeight="1" x14ac:dyDescent="0.2">
      <c r="A748" s="125" t="s">
        <v>354</v>
      </c>
      <c r="B748" s="116" t="s">
        <v>871</v>
      </c>
      <c r="C748" s="117" t="s">
        <v>965</v>
      </c>
      <c r="D748" s="77" t="s">
        <v>823</v>
      </c>
      <c r="E748" s="78" t="s">
        <v>452</v>
      </c>
      <c r="F748" s="57">
        <f t="shared" ref="F748:G752" si="130">F749</f>
        <v>13298157.199999999</v>
      </c>
      <c r="G748" s="57">
        <f t="shared" si="130"/>
        <v>0</v>
      </c>
      <c r="H748" s="37">
        <f t="shared" si="127"/>
        <v>13298157.199999999</v>
      </c>
    </row>
    <row r="749" spans="1:8" ht="38.25" customHeight="1" outlineLevel="5" x14ac:dyDescent="0.2">
      <c r="A749" s="42" t="s">
        <v>824</v>
      </c>
      <c r="B749" s="116" t="s">
        <v>871</v>
      </c>
      <c r="C749" s="117" t="s">
        <v>965</v>
      </c>
      <c r="D749" s="77" t="s">
        <v>825</v>
      </c>
      <c r="E749" s="78" t="s">
        <v>452</v>
      </c>
      <c r="F749" s="53">
        <f t="shared" si="130"/>
        <v>13298157.199999999</v>
      </c>
      <c r="G749" s="53">
        <f t="shared" si="130"/>
        <v>0</v>
      </c>
      <c r="H749" s="37">
        <f t="shared" si="127"/>
        <v>13298157.199999999</v>
      </c>
    </row>
    <row r="750" spans="1:8" ht="24.75" customHeight="1" outlineLevel="5" x14ac:dyDescent="0.2">
      <c r="A750" s="42" t="s">
        <v>960</v>
      </c>
      <c r="B750" s="116" t="s">
        <v>871</v>
      </c>
      <c r="C750" s="117" t="s">
        <v>965</v>
      </c>
      <c r="D750" s="77" t="s">
        <v>957</v>
      </c>
      <c r="E750" s="78" t="s">
        <v>452</v>
      </c>
      <c r="F750" s="53">
        <f t="shared" si="130"/>
        <v>13298157.199999999</v>
      </c>
      <c r="G750" s="53">
        <f t="shared" si="130"/>
        <v>0</v>
      </c>
      <c r="H750" s="37">
        <f t="shared" si="127"/>
        <v>13298157.199999999</v>
      </c>
    </row>
    <row r="751" spans="1:8" ht="33" customHeight="1" outlineLevel="3" x14ac:dyDescent="0.2">
      <c r="A751" s="27" t="s">
        <v>980</v>
      </c>
      <c r="B751" s="116" t="s">
        <v>871</v>
      </c>
      <c r="C751" s="117" t="s">
        <v>965</v>
      </c>
      <c r="D751" s="77" t="s">
        <v>826</v>
      </c>
      <c r="E751" s="63" t="s">
        <v>452</v>
      </c>
      <c r="F751" s="53">
        <f t="shared" si="130"/>
        <v>13298157.199999999</v>
      </c>
      <c r="G751" s="53">
        <f t="shared" si="130"/>
        <v>0</v>
      </c>
      <c r="H751" s="37">
        <f t="shared" si="127"/>
        <v>13298157.199999999</v>
      </c>
    </row>
    <row r="752" spans="1:8" ht="24" customHeight="1" outlineLevel="3" x14ac:dyDescent="0.2">
      <c r="A752" s="42" t="s">
        <v>352</v>
      </c>
      <c r="B752" s="116" t="s">
        <v>871</v>
      </c>
      <c r="C752" s="117" t="s">
        <v>965</v>
      </c>
      <c r="D752" s="77" t="s">
        <v>826</v>
      </c>
      <c r="E752" s="78" t="s">
        <v>455</v>
      </c>
      <c r="F752" s="53">
        <f t="shared" si="130"/>
        <v>13298157.199999999</v>
      </c>
      <c r="G752" s="53">
        <f t="shared" si="130"/>
        <v>0</v>
      </c>
      <c r="H752" s="37">
        <f t="shared" si="127"/>
        <v>13298157.199999999</v>
      </c>
    </row>
    <row r="753" spans="1:8" ht="21.75" customHeight="1" outlineLevel="1" x14ac:dyDescent="0.2">
      <c r="A753" s="27" t="s">
        <v>355</v>
      </c>
      <c r="B753" s="116" t="s">
        <v>871</v>
      </c>
      <c r="C753" s="117" t="s">
        <v>965</v>
      </c>
      <c r="D753" s="77" t="s">
        <v>826</v>
      </c>
      <c r="E753" s="63" t="s">
        <v>827</v>
      </c>
      <c r="F753" s="67">
        <v>13298157.199999999</v>
      </c>
      <c r="G753" s="72">
        <v>0</v>
      </c>
      <c r="H753" s="82">
        <f t="shared" si="127"/>
        <v>13298157.199999999</v>
      </c>
    </row>
    <row r="754" spans="1:8" ht="23.25" customHeight="1" x14ac:dyDescent="0.2">
      <c r="A754" s="125" t="s">
        <v>356</v>
      </c>
      <c r="B754" s="116" t="s">
        <v>871</v>
      </c>
      <c r="C754" s="117" t="s">
        <v>887</v>
      </c>
      <c r="D754" s="77" t="s">
        <v>823</v>
      </c>
      <c r="E754" s="78" t="s">
        <v>452</v>
      </c>
      <c r="F754" s="57">
        <f>F755</f>
        <v>114089240.8</v>
      </c>
      <c r="G754" s="57">
        <f>G755</f>
        <v>52999731.509999998</v>
      </c>
      <c r="H754" s="37">
        <f t="shared" si="127"/>
        <v>61089509.289999999</v>
      </c>
    </row>
    <row r="755" spans="1:8" ht="38.25" customHeight="1" outlineLevel="5" x14ac:dyDescent="0.2">
      <c r="A755" s="42" t="s">
        <v>824</v>
      </c>
      <c r="B755" s="116" t="s">
        <v>871</v>
      </c>
      <c r="C755" s="117" t="s">
        <v>887</v>
      </c>
      <c r="D755" s="77" t="s">
        <v>825</v>
      </c>
      <c r="E755" s="78" t="s">
        <v>452</v>
      </c>
      <c r="F755" s="53">
        <f>F756</f>
        <v>114089240.8</v>
      </c>
      <c r="G755" s="53">
        <f>G756</f>
        <v>52999731.509999998</v>
      </c>
      <c r="H755" s="37">
        <f t="shared" si="127"/>
        <v>61089509.289999999</v>
      </c>
    </row>
    <row r="756" spans="1:8" ht="24.75" customHeight="1" outlineLevel="5" x14ac:dyDescent="0.2">
      <c r="A756" s="42" t="s">
        <v>960</v>
      </c>
      <c r="B756" s="116" t="s">
        <v>871</v>
      </c>
      <c r="C756" s="117" t="s">
        <v>887</v>
      </c>
      <c r="D756" s="77" t="s">
        <v>957</v>
      </c>
      <c r="E756" s="78" t="s">
        <v>452</v>
      </c>
      <c r="F756" s="53">
        <f>F757+F761+F770+F776+F781+F795+F803+F811+F819</f>
        <v>114089240.8</v>
      </c>
      <c r="G756" s="53">
        <f>G757+G761+G770+G776+G781+G795+G803+G811+G819</f>
        <v>52999731.509999998</v>
      </c>
      <c r="H756" s="37">
        <f t="shared" si="127"/>
        <v>61089509.289999999</v>
      </c>
    </row>
    <row r="757" spans="1:8" ht="33" customHeight="1" outlineLevel="5" x14ac:dyDescent="0.2">
      <c r="A757" s="27" t="s">
        <v>981</v>
      </c>
      <c r="B757" s="116" t="s">
        <v>871</v>
      </c>
      <c r="C757" s="117" t="s">
        <v>887</v>
      </c>
      <c r="D757" s="77" t="s">
        <v>826</v>
      </c>
      <c r="E757" s="63" t="s">
        <v>452</v>
      </c>
      <c r="F757" s="53">
        <f t="shared" ref="F757:G759" si="131">F758</f>
        <v>955742.8</v>
      </c>
      <c r="G757" s="53">
        <f t="shared" si="131"/>
        <v>955742.8</v>
      </c>
      <c r="H757" s="37">
        <f t="shared" si="127"/>
        <v>0</v>
      </c>
    </row>
    <row r="758" spans="1:8" ht="31.5" customHeight="1" outlineLevel="3" x14ac:dyDescent="0.2">
      <c r="A758" s="27" t="s">
        <v>348</v>
      </c>
      <c r="B758" s="116" t="s">
        <v>871</v>
      </c>
      <c r="C758" s="117" t="s">
        <v>887</v>
      </c>
      <c r="D758" s="77" t="s">
        <v>826</v>
      </c>
      <c r="E758" s="78" t="s">
        <v>339</v>
      </c>
      <c r="F758" s="53">
        <f t="shared" si="131"/>
        <v>955742.8</v>
      </c>
      <c r="G758" s="53">
        <f t="shared" si="131"/>
        <v>955742.8</v>
      </c>
      <c r="H758" s="37">
        <f t="shared" si="127"/>
        <v>0</v>
      </c>
    </row>
    <row r="759" spans="1:8" ht="31.5" customHeight="1" outlineLevel="3" x14ac:dyDescent="0.2">
      <c r="A759" s="27" t="s">
        <v>459</v>
      </c>
      <c r="B759" s="116" t="s">
        <v>871</v>
      </c>
      <c r="C759" s="117" t="s">
        <v>887</v>
      </c>
      <c r="D759" s="77" t="s">
        <v>826</v>
      </c>
      <c r="E759" s="78" t="s">
        <v>460</v>
      </c>
      <c r="F759" s="53">
        <f t="shared" si="131"/>
        <v>955742.8</v>
      </c>
      <c r="G759" s="53">
        <f t="shared" si="131"/>
        <v>955742.8</v>
      </c>
      <c r="H759" s="37">
        <f t="shared" si="127"/>
        <v>0</v>
      </c>
    </row>
    <row r="760" spans="1:8" ht="31.5" customHeight="1" outlineLevel="3" x14ac:dyDescent="0.2">
      <c r="A760" s="27" t="s">
        <v>350</v>
      </c>
      <c r="B760" s="116" t="s">
        <v>871</v>
      </c>
      <c r="C760" s="117" t="s">
        <v>887</v>
      </c>
      <c r="D760" s="77" t="s">
        <v>826</v>
      </c>
      <c r="E760" s="78" t="s">
        <v>880</v>
      </c>
      <c r="F760" s="67">
        <v>955742.8</v>
      </c>
      <c r="G760" s="68">
        <v>955742.8</v>
      </c>
      <c r="H760" s="82">
        <f t="shared" si="127"/>
        <v>0</v>
      </c>
    </row>
    <row r="761" spans="1:8" ht="30.75" customHeight="1" x14ac:dyDescent="0.2">
      <c r="A761" s="30" t="s">
        <v>600</v>
      </c>
      <c r="B761" s="116" t="s">
        <v>871</v>
      </c>
      <c r="C761" s="117" t="s">
        <v>887</v>
      </c>
      <c r="D761" s="77" t="s">
        <v>835</v>
      </c>
      <c r="E761" s="63" t="s">
        <v>452</v>
      </c>
      <c r="F761" s="53">
        <f>F762+F767</f>
        <v>50950600</v>
      </c>
      <c r="G761" s="53">
        <f>G762+G767</f>
        <v>22175849.549999997</v>
      </c>
      <c r="H761" s="37">
        <f t="shared" si="127"/>
        <v>28774750.450000003</v>
      </c>
    </row>
    <row r="762" spans="1:8" ht="56.25" customHeight="1" outlineLevel="1" x14ac:dyDescent="0.2">
      <c r="A762" s="27" t="s">
        <v>341</v>
      </c>
      <c r="B762" s="116" t="s">
        <v>871</v>
      </c>
      <c r="C762" s="117" t="s">
        <v>887</v>
      </c>
      <c r="D762" s="77" t="s">
        <v>835</v>
      </c>
      <c r="E762" s="63" t="s">
        <v>467</v>
      </c>
      <c r="F762" s="53">
        <f>F763</f>
        <v>50789600</v>
      </c>
      <c r="G762" s="53">
        <f>G763</f>
        <v>22103685.149999999</v>
      </c>
      <c r="H762" s="37">
        <f t="shared" si="127"/>
        <v>28685914.850000001</v>
      </c>
    </row>
    <row r="763" spans="1:8" ht="33" customHeight="1" outlineLevel="2" x14ac:dyDescent="0.2">
      <c r="A763" s="27" t="s">
        <v>468</v>
      </c>
      <c r="B763" s="116" t="s">
        <v>871</v>
      </c>
      <c r="C763" s="117" t="s">
        <v>887</v>
      </c>
      <c r="D763" s="77" t="s">
        <v>835</v>
      </c>
      <c r="E763" s="63" t="s">
        <v>469</v>
      </c>
      <c r="F763" s="53">
        <f>F764+F765+F766</f>
        <v>50789600</v>
      </c>
      <c r="G763" s="53">
        <f>G764+G765+G766</f>
        <v>22103685.149999999</v>
      </c>
      <c r="H763" s="37">
        <f t="shared" si="127"/>
        <v>28685914.850000001</v>
      </c>
    </row>
    <row r="764" spans="1:8" ht="33" customHeight="1" outlineLevel="2" x14ac:dyDescent="0.2">
      <c r="A764" s="27" t="s">
        <v>343</v>
      </c>
      <c r="B764" s="116" t="s">
        <v>871</v>
      </c>
      <c r="C764" s="117" t="s">
        <v>887</v>
      </c>
      <c r="D764" s="77" t="s">
        <v>835</v>
      </c>
      <c r="E764" s="63" t="s">
        <v>920</v>
      </c>
      <c r="F764" s="67">
        <v>38796950</v>
      </c>
      <c r="G764" s="68">
        <v>16870409.699999999</v>
      </c>
      <c r="H764" s="82">
        <f t="shared" si="127"/>
        <v>21926540.300000001</v>
      </c>
    </row>
    <row r="765" spans="1:8" ht="33" customHeight="1" outlineLevel="2" x14ac:dyDescent="0.2">
      <c r="A765" s="27" t="s">
        <v>361</v>
      </c>
      <c r="B765" s="116" t="s">
        <v>871</v>
      </c>
      <c r="C765" s="117" t="s">
        <v>887</v>
      </c>
      <c r="D765" s="77" t="s">
        <v>835</v>
      </c>
      <c r="E765" s="63" t="s">
        <v>933</v>
      </c>
      <c r="F765" s="67">
        <v>275966.40000000002</v>
      </c>
      <c r="G765" s="68">
        <v>175755.66</v>
      </c>
      <c r="H765" s="82">
        <f t="shared" si="127"/>
        <v>100210.74000000002</v>
      </c>
    </row>
    <row r="766" spans="1:8" ht="45.75" customHeight="1" outlineLevel="2" x14ac:dyDescent="0.2">
      <c r="A766" s="27" t="s">
        <v>344</v>
      </c>
      <c r="B766" s="116" t="s">
        <v>871</v>
      </c>
      <c r="C766" s="117" t="s">
        <v>887</v>
      </c>
      <c r="D766" s="77" t="s">
        <v>835</v>
      </c>
      <c r="E766" s="63" t="s">
        <v>921</v>
      </c>
      <c r="F766" s="67">
        <v>11716683.6</v>
      </c>
      <c r="G766" s="68">
        <v>5057519.79</v>
      </c>
      <c r="H766" s="82">
        <f t="shared" si="127"/>
        <v>6659163.8099999996</v>
      </c>
    </row>
    <row r="767" spans="1:8" ht="20.25" customHeight="1" outlineLevel="3" x14ac:dyDescent="0.2">
      <c r="A767" s="42" t="s">
        <v>352</v>
      </c>
      <c r="B767" s="116" t="s">
        <v>871</v>
      </c>
      <c r="C767" s="117" t="s">
        <v>887</v>
      </c>
      <c r="D767" s="77" t="s">
        <v>835</v>
      </c>
      <c r="E767" s="78" t="s">
        <v>455</v>
      </c>
      <c r="F767" s="53">
        <f>F768</f>
        <v>161000</v>
      </c>
      <c r="G767" s="53">
        <f>G768</f>
        <v>72164.399999999994</v>
      </c>
      <c r="H767" s="37">
        <f t="shared" si="127"/>
        <v>88835.6</v>
      </c>
    </row>
    <row r="768" spans="1:8" ht="22.5" customHeight="1" outlineLevel="2" x14ac:dyDescent="0.2">
      <c r="A768" s="27" t="s">
        <v>363</v>
      </c>
      <c r="B768" s="116" t="s">
        <v>871</v>
      </c>
      <c r="C768" s="117" t="s">
        <v>887</v>
      </c>
      <c r="D768" s="77" t="s">
        <v>835</v>
      </c>
      <c r="E768" s="78" t="s">
        <v>539</v>
      </c>
      <c r="F768" s="53">
        <f>F769</f>
        <v>161000</v>
      </c>
      <c r="G768" s="53">
        <f>G769</f>
        <v>72164.399999999994</v>
      </c>
      <c r="H768" s="37">
        <f t="shared" si="127"/>
        <v>88835.6</v>
      </c>
    </row>
    <row r="769" spans="1:8" ht="22.5" customHeight="1" outlineLevel="2" x14ac:dyDescent="0.2">
      <c r="A769" s="27" t="s">
        <v>366</v>
      </c>
      <c r="B769" s="116" t="s">
        <v>871</v>
      </c>
      <c r="C769" s="117" t="s">
        <v>887</v>
      </c>
      <c r="D769" s="77" t="s">
        <v>835</v>
      </c>
      <c r="E769" s="78" t="s">
        <v>928</v>
      </c>
      <c r="F769" s="67">
        <v>161000</v>
      </c>
      <c r="G769" s="68">
        <v>72164.399999999994</v>
      </c>
      <c r="H769" s="82">
        <f t="shared" si="127"/>
        <v>88835.6</v>
      </c>
    </row>
    <row r="770" spans="1:8" ht="60" customHeight="1" outlineLevel="2" x14ac:dyDescent="0.2">
      <c r="A770" s="30" t="s">
        <v>838</v>
      </c>
      <c r="B770" s="116" t="s">
        <v>871</v>
      </c>
      <c r="C770" s="117" t="s">
        <v>887</v>
      </c>
      <c r="D770" s="77" t="s">
        <v>839</v>
      </c>
      <c r="E770" s="78" t="s">
        <v>452</v>
      </c>
      <c r="F770" s="53">
        <f>F771</f>
        <v>3385370</v>
      </c>
      <c r="G770" s="53">
        <f>G771</f>
        <v>1650029.9500000002</v>
      </c>
      <c r="H770" s="37">
        <f t="shared" si="127"/>
        <v>1735340.0499999998</v>
      </c>
    </row>
    <row r="771" spans="1:8" ht="59.25" customHeight="1" outlineLevel="2" x14ac:dyDescent="0.2">
      <c r="A771" s="30" t="s">
        <v>341</v>
      </c>
      <c r="B771" s="116" t="s">
        <v>871</v>
      </c>
      <c r="C771" s="117" t="s">
        <v>887</v>
      </c>
      <c r="D771" s="77" t="s">
        <v>839</v>
      </c>
      <c r="E771" s="78" t="s">
        <v>467</v>
      </c>
      <c r="F771" s="53">
        <f>F772</f>
        <v>3385370</v>
      </c>
      <c r="G771" s="53">
        <f>G772</f>
        <v>1650029.9500000002</v>
      </c>
      <c r="H771" s="37">
        <f t="shared" si="127"/>
        <v>1735340.0499999998</v>
      </c>
    </row>
    <row r="772" spans="1:8" ht="35.25" customHeight="1" outlineLevel="2" x14ac:dyDescent="0.2">
      <c r="A772" s="30" t="s">
        <v>342</v>
      </c>
      <c r="B772" s="116" t="s">
        <v>871</v>
      </c>
      <c r="C772" s="117" t="s">
        <v>887</v>
      </c>
      <c r="D772" s="77" t="s">
        <v>839</v>
      </c>
      <c r="E772" s="78" t="s">
        <v>469</v>
      </c>
      <c r="F772" s="53">
        <f>F773+F774+F775</f>
        <v>3385370</v>
      </c>
      <c r="G772" s="53">
        <f>G773+G774+G775</f>
        <v>1650029.9500000002</v>
      </c>
      <c r="H772" s="37">
        <f t="shared" si="127"/>
        <v>1735340.0499999998</v>
      </c>
    </row>
    <row r="773" spans="1:8" ht="35.25" customHeight="1" outlineLevel="2" x14ac:dyDescent="0.2">
      <c r="A773" s="27" t="s">
        <v>343</v>
      </c>
      <c r="B773" s="116" t="s">
        <v>871</v>
      </c>
      <c r="C773" s="117" t="s">
        <v>887</v>
      </c>
      <c r="D773" s="77" t="s">
        <v>839</v>
      </c>
      <c r="E773" s="78" t="s">
        <v>920</v>
      </c>
      <c r="F773" s="67">
        <v>2599209</v>
      </c>
      <c r="G773" s="68">
        <v>1268495.83</v>
      </c>
      <c r="H773" s="82">
        <f t="shared" si="127"/>
        <v>1330713.17</v>
      </c>
    </row>
    <row r="774" spans="1:8" ht="35.25" customHeight="1" outlineLevel="2" x14ac:dyDescent="0.2">
      <c r="A774" s="27" t="s">
        <v>361</v>
      </c>
      <c r="B774" s="116" t="s">
        <v>871</v>
      </c>
      <c r="C774" s="117" t="s">
        <v>887</v>
      </c>
      <c r="D774" s="77" t="s">
        <v>839</v>
      </c>
      <c r="E774" s="78" t="s">
        <v>933</v>
      </c>
      <c r="F774" s="67">
        <v>1200</v>
      </c>
      <c r="G774" s="68">
        <v>800</v>
      </c>
      <c r="H774" s="82">
        <f t="shared" si="127"/>
        <v>400</v>
      </c>
    </row>
    <row r="775" spans="1:8" ht="47.25" customHeight="1" outlineLevel="2" x14ac:dyDescent="0.2">
      <c r="A775" s="27" t="s">
        <v>344</v>
      </c>
      <c r="B775" s="116" t="s">
        <v>871</v>
      </c>
      <c r="C775" s="117" t="s">
        <v>887</v>
      </c>
      <c r="D775" s="77" t="s">
        <v>839</v>
      </c>
      <c r="E775" s="78" t="s">
        <v>921</v>
      </c>
      <c r="F775" s="67">
        <v>784961</v>
      </c>
      <c r="G775" s="68">
        <v>380734.12</v>
      </c>
      <c r="H775" s="82">
        <f t="shared" si="127"/>
        <v>404226.88</v>
      </c>
    </row>
    <row r="776" spans="1:8" ht="27.75" customHeight="1" outlineLevel="2" x14ac:dyDescent="0.2">
      <c r="A776" s="30" t="s">
        <v>845</v>
      </c>
      <c r="B776" s="116" t="s">
        <v>871</v>
      </c>
      <c r="C776" s="117" t="s">
        <v>887</v>
      </c>
      <c r="D776" s="77" t="s">
        <v>846</v>
      </c>
      <c r="E776" s="78" t="s">
        <v>452</v>
      </c>
      <c r="F776" s="53">
        <f>F777</f>
        <v>2154869</v>
      </c>
      <c r="G776" s="53">
        <f>G777</f>
        <v>1173684.1400000001</v>
      </c>
      <c r="H776" s="37">
        <f t="shared" si="127"/>
        <v>981184.85999999987</v>
      </c>
    </row>
    <row r="777" spans="1:8" ht="57.75" customHeight="1" outlineLevel="2" x14ac:dyDescent="0.2">
      <c r="A777" s="27" t="s">
        <v>341</v>
      </c>
      <c r="B777" s="116" t="s">
        <v>871</v>
      </c>
      <c r="C777" s="117" t="s">
        <v>887</v>
      </c>
      <c r="D777" s="77" t="s">
        <v>846</v>
      </c>
      <c r="E777" s="78" t="s">
        <v>467</v>
      </c>
      <c r="F777" s="53">
        <f>F778</f>
        <v>2154869</v>
      </c>
      <c r="G777" s="53">
        <f>G778</f>
        <v>1173684.1400000001</v>
      </c>
      <c r="H777" s="37">
        <f t="shared" si="127"/>
        <v>981184.85999999987</v>
      </c>
    </row>
    <row r="778" spans="1:8" ht="33" customHeight="1" outlineLevel="2" x14ac:dyDescent="0.2">
      <c r="A778" s="27" t="s">
        <v>468</v>
      </c>
      <c r="B778" s="116" t="s">
        <v>871</v>
      </c>
      <c r="C778" s="117" t="s">
        <v>887</v>
      </c>
      <c r="D778" s="77" t="s">
        <v>846</v>
      </c>
      <c r="E778" s="78" t="s">
        <v>469</v>
      </c>
      <c r="F778" s="53">
        <f>F779+F780</f>
        <v>2154869</v>
      </c>
      <c r="G778" s="53">
        <f>G779+G780</f>
        <v>1173684.1400000001</v>
      </c>
      <c r="H778" s="37">
        <f t="shared" si="127"/>
        <v>981184.85999999987</v>
      </c>
    </row>
    <row r="779" spans="1:8" ht="33" customHeight="1" outlineLevel="2" x14ac:dyDescent="0.2">
      <c r="A779" s="27" t="s">
        <v>343</v>
      </c>
      <c r="B779" s="116" t="s">
        <v>871</v>
      </c>
      <c r="C779" s="117" t="s">
        <v>887</v>
      </c>
      <c r="D779" s="77" t="s">
        <v>846</v>
      </c>
      <c r="E779" s="78" t="s">
        <v>920</v>
      </c>
      <c r="F779" s="67">
        <v>1655045</v>
      </c>
      <c r="G779" s="68">
        <v>902993.28</v>
      </c>
      <c r="H779" s="82">
        <f t="shared" si="127"/>
        <v>752051.72</v>
      </c>
    </row>
    <row r="780" spans="1:8" ht="48" customHeight="1" outlineLevel="2" x14ac:dyDescent="0.2">
      <c r="A780" s="27" t="s">
        <v>344</v>
      </c>
      <c r="B780" s="116" t="s">
        <v>871</v>
      </c>
      <c r="C780" s="117" t="s">
        <v>887</v>
      </c>
      <c r="D780" s="77" t="s">
        <v>846</v>
      </c>
      <c r="E780" s="78" t="s">
        <v>921</v>
      </c>
      <c r="F780" s="67">
        <v>499824</v>
      </c>
      <c r="G780" s="68">
        <v>270690.86</v>
      </c>
      <c r="H780" s="82">
        <f t="shared" si="127"/>
        <v>229133.14</v>
      </c>
    </row>
    <row r="781" spans="1:8" ht="23.25" customHeight="1" outlineLevel="2" x14ac:dyDescent="0.2">
      <c r="A781" s="27" t="s">
        <v>847</v>
      </c>
      <c r="B781" s="116" t="s">
        <v>871</v>
      </c>
      <c r="C781" s="117" t="s">
        <v>887</v>
      </c>
      <c r="D781" s="77" t="s">
        <v>848</v>
      </c>
      <c r="E781" s="63" t="s">
        <v>452</v>
      </c>
      <c r="F781" s="53">
        <f>F782+F787+F791</f>
        <v>52100944</v>
      </c>
      <c r="G781" s="53">
        <f>G782+G787+G791</f>
        <v>25100072.149999999</v>
      </c>
      <c r="H781" s="37">
        <f t="shared" si="127"/>
        <v>27000871.850000001</v>
      </c>
    </row>
    <row r="782" spans="1:8" ht="51" outlineLevel="2" x14ac:dyDescent="0.2">
      <c r="A782" s="27" t="s">
        <v>341</v>
      </c>
      <c r="B782" s="116" t="s">
        <v>871</v>
      </c>
      <c r="C782" s="117" t="s">
        <v>887</v>
      </c>
      <c r="D782" s="77" t="s">
        <v>848</v>
      </c>
      <c r="E782" s="78" t="s">
        <v>467</v>
      </c>
      <c r="F782" s="53">
        <f>F783</f>
        <v>35544390</v>
      </c>
      <c r="G782" s="53">
        <f>G783</f>
        <v>17055543.25</v>
      </c>
      <c r="H782" s="37">
        <f t="shared" si="127"/>
        <v>18488846.75</v>
      </c>
    </row>
    <row r="783" spans="1:8" ht="24.75" customHeight="1" outlineLevel="2" x14ac:dyDescent="0.2">
      <c r="A783" s="27" t="s">
        <v>357</v>
      </c>
      <c r="B783" s="116" t="s">
        <v>871</v>
      </c>
      <c r="C783" s="117" t="s">
        <v>887</v>
      </c>
      <c r="D783" s="77" t="s">
        <v>848</v>
      </c>
      <c r="E783" s="78" t="s">
        <v>544</v>
      </c>
      <c r="F783" s="53">
        <f>F784+F785+F786</f>
        <v>35544390</v>
      </c>
      <c r="G783" s="53">
        <f>G784+G785+G786</f>
        <v>17055543.25</v>
      </c>
      <c r="H783" s="37">
        <f t="shared" si="127"/>
        <v>18488846.75</v>
      </c>
    </row>
    <row r="784" spans="1:8" ht="24.75" customHeight="1" outlineLevel="2" x14ac:dyDescent="0.2">
      <c r="A784" s="27" t="s">
        <v>358</v>
      </c>
      <c r="B784" s="116" t="s">
        <v>871</v>
      </c>
      <c r="C784" s="117" t="s">
        <v>887</v>
      </c>
      <c r="D784" s="77" t="s">
        <v>848</v>
      </c>
      <c r="E784" s="78" t="s">
        <v>929</v>
      </c>
      <c r="F784" s="67">
        <v>27292160</v>
      </c>
      <c r="G784" s="68">
        <v>13130804.75</v>
      </c>
      <c r="H784" s="82">
        <f t="shared" si="127"/>
        <v>14161355.25</v>
      </c>
    </row>
    <row r="785" spans="1:8" ht="30.75" customHeight="1" outlineLevel="2" x14ac:dyDescent="0.2">
      <c r="A785" s="27" t="s">
        <v>359</v>
      </c>
      <c r="B785" s="116" t="s">
        <v>871</v>
      </c>
      <c r="C785" s="117" t="s">
        <v>887</v>
      </c>
      <c r="D785" s="77" t="s">
        <v>848</v>
      </c>
      <c r="E785" s="78" t="s">
        <v>966</v>
      </c>
      <c r="F785" s="67">
        <v>16000</v>
      </c>
      <c r="G785" s="68">
        <v>13430</v>
      </c>
      <c r="H785" s="82">
        <f t="shared" si="127"/>
        <v>2570</v>
      </c>
    </row>
    <row r="786" spans="1:8" ht="44.25" customHeight="1" outlineLevel="2" x14ac:dyDescent="0.2">
      <c r="A786" s="27" t="s">
        <v>360</v>
      </c>
      <c r="B786" s="116" t="s">
        <v>871</v>
      </c>
      <c r="C786" s="117" t="s">
        <v>887</v>
      </c>
      <c r="D786" s="77" t="s">
        <v>848</v>
      </c>
      <c r="E786" s="78" t="s">
        <v>930</v>
      </c>
      <c r="F786" s="67">
        <v>8236230</v>
      </c>
      <c r="G786" s="68">
        <v>3911308.5</v>
      </c>
      <c r="H786" s="82">
        <f t="shared" si="127"/>
        <v>4324921.5</v>
      </c>
    </row>
    <row r="787" spans="1:8" ht="36" customHeight="1" outlineLevel="2" x14ac:dyDescent="0.2">
      <c r="A787" s="27" t="s">
        <v>348</v>
      </c>
      <c r="B787" s="116" t="s">
        <v>871</v>
      </c>
      <c r="C787" s="117" t="s">
        <v>887</v>
      </c>
      <c r="D787" s="77" t="s">
        <v>848</v>
      </c>
      <c r="E787" s="78" t="s">
        <v>339</v>
      </c>
      <c r="F787" s="53">
        <f>F788</f>
        <v>16266554</v>
      </c>
      <c r="G787" s="53">
        <f>G788</f>
        <v>7935853.8999999994</v>
      </c>
      <c r="H787" s="37">
        <f t="shared" si="127"/>
        <v>8330700.1000000006</v>
      </c>
    </row>
    <row r="788" spans="1:8" ht="33" customHeight="1" outlineLevel="2" x14ac:dyDescent="0.2">
      <c r="A788" s="30" t="s">
        <v>459</v>
      </c>
      <c r="B788" s="116" t="s">
        <v>871</v>
      </c>
      <c r="C788" s="117" t="s">
        <v>887</v>
      </c>
      <c r="D788" s="77" t="s">
        <v>848</v>
      </c>
      <c r="E788" s="78" t="s">
        <v>460</v>
      </c>
      <c r="F788" s="53">
        <f>F789+F790</f>
        <v>16266554</v>
      </c>
      <c r="G788" s="53">
        <f>G789+G790</f>
        <v>7935853.8999999994</v>
      </c>
      <c r="H788" s="37">
        <f t="shared" si="127"/>
        <v>8330700.1000000006</v>
      </c>
    </row>
    <row r="789" spans="1:8" ht="33" customHeight="1" outlineLevel="2" x14ac:dyDescent="0.2">
      <c r="A789" s="30" t="s">
        <v>350</v>
      </c>
      <c r="B789" s="116" t="s">
        <v>871</v>
      </c>
      <c r="C789" s="117" t="s">
        <v>887</v>
      </c>
      <c r="D789" s="77" t="s">
        <v>848</v>
      </c>
      <c r="E789" s="78" t="s">
        <v>880</v>
      </c>
      <c r="F789" s="67">
        <v>12166554</v>
      </c>
      <c r="G789" s="68">
        <v>5022627.8499999996</v>
      </c>
      <c r="H789" s="82">
        <f t="shared" si="127"/>
        <v>7143926.1500000004</v>
      </c>
    </row>
    <row r="790" spans="1:8" ht="33" customHeight="1" outlineLevel="2" x14ac:dyDescent="0.2">
      <c r="A790" s="30" t="s">
        <v>362</v>
      </c>
      <c r="B790" s="116" t="s">
        <v>871</v>
      </c>
      <c r="C790" s="117" t="s">
        <v>887</v>
      </c>
      <c r="D790" s="77" t="s">
        <v>848</v>
      </c>
      <c r="E790" s="78" t="s">
        <v>907</v>
      </c>
      <c r="F790" s="67">
        <v>4100000</v>
      </c>
      <c r="G790" s="68">
        <v>2913226.05</v>
      </c>
      <c r="H790" s="82">
        <f t="shared" si="127"/>
        <v>1186773.9500000002</v>
      </c>
    </row>
    <row r="791" spans="1:8" ht="18" customHeight="1" outlineLevel="2" x14ac:dyDescent="0.2">
      <c r="A791" s="42" t="s">
        <v>352</v>
      </c>
      <c r="B791" s="116" t="s">
        <v>871</v>
      </c>
      <c r="C791" s="117" t="s">
        <v>887</v>
      </c>
      <c r="D791" s="77" t="s">
        <v>848</v>
      </c>
      <c r="E791" s="78" t="s">
        <v>455</v>
      </c>
      <c r="F791" s="53">
        <f>F792</f>
        <v>290000</v>
      </c>
      <c r="G791" s="53">
        <f>G792</f>
        <v>108675</v>
      </c>
      <c r="H791" s="37">
        <f t="shared" si="127"/>
        <v>181325</v>
      </c>
    </row>
    <row r="792" spans="1:8" ht="19.5" customHeight="1" outlineLevel="2" x14ac:dyDescent="0.2">
      <c r="A792" s="27" t="s">
        <v>363</v>
      </c>
      <c r="B792" s="116" t="s">
        <v>871</v>
      </c>
      <c r="C792" s="117" t="s">
        <v>887</v>
      </c>
      <c r="D792" s="77" t="s">
        <v>848</v>
      </c>
      <c r="E792" s="78" t="s">
        <v>539</v>
      </c>
      <c r="F792" s="53">
        <f>F793+F794</f>
        <v>290000</v>
      </c>
      <c r="G792" s="53">
        <f>G793+G794</f>
        <v>108675</v>
      </c>
      <c r="H792" s="37">
        <f t="shared" ref="H792:H901" si="132">F792-G792</f>
        <v>181325</v>
      </c>
    </row>
    <row r="793" spans="1:8" ht="19.5" customHeight="1" outlineLevel="2" x14ac:dyDescent="0.2">
      <c r="A793" s="27" t="s">
        <v>364</v>
      </c>
      <c r="B793" s="116" t="s">
        <v>871</v>
      </c>
      <c r="C793" s="117" t="s">
        <v>887</v>
      </c>
      <c r="D793" s="77" t="s">
        <v>848</v>
      </c>
      <c r="E793" s="78" t="s">
        <v>951</v>
      </c>
      <c r="F793" s="67">
        <v>234665</v>
      </c>
      <c r="G793" s="68">
        <v>90321</v>
      </c>
      <c r="H793" s="82">
        <f t="shared" si="132"/>
        <v>144344</v>
      </c>
    </row>
    <row r="794" spans="1:8" ht="19.5" customHeight="1" outlineLevel="2" x14ac:dyDescent="0.2">
      <c r="A794" s="27" t="s">
        <v>365</v>
      </c>
      <c r="B794" s="122" t="s">
        <v>871</v>
      </c>
      <c r="C794" s="121" t="s">
        <v>887</v>
      </c>
      <c r="D794" s="49" t="s">
        <v>848</v>
      </c>
      <c r="E794" s="128" t="s">
        <v>941</v>
      </c>
      <c r="F794" s="67">
        <v>55335</v>
      </c>
      <c r="G794" s="68">
        <v>18354</v>
      </c>
      <c r="H794" s="82">
        <f t="shared" si="132"/>
        <v>36981</v>
      </c>
    </row>
    <row r="795" spans="1:8" ht="36" customHeight="1" outlineLevel="1" x14ac:dyDescent="0.2">
      <c r="A795" s="30" t="s">
        <v>849</v>
      </c>
      <c r="B795" s="126" t="s">
        <v>871</v>
      </c>
      <c r="C795" s="127" t="s">
        <v>887</v>
      </c>
      <c r="D795" s="77" t="s">
        <v>850</v>
      </c>
      <c r="E795" s="63" t="s">
        <v>452</v>
      </c>
      <c r="F795" s="53">
        <f>F796+F800</f>
        <v>1723377</v>
      </c>
      <c r="G795" s="53">
        <f>G796+G800</f>
        <v>747092.07000000007</v>
      </c>
      <c r="H795" s="37">
        <f t="shared" si="132"/>
        <v>976284.92999999993</v>
      </c>
    </row>
    <row r="796" spans="1:8" ht="56.25" customHeight="1" outlineLevel="4" x14ac:dyDescent="0.2">
      <c r="A796" s="27" t="s">
        <v>341</v>
      </c>
      <c r="B796" s="126" t="s">
        <v>871</v>
      </c>
      <c r="C796" s="127" t="s">
        <v>887</v>
      </c>
      <c r="D796" s="77" t="s">
        <v>850</v>
      </c>
      <c r="E796" s="63" t="s">
        <v>467</v>
      </c>
      <c r="F796" s="53">
        <f>F797</f>
        <v>1713377</v>
      </c>
      <c r="G796" s="53">
        <f>G797</f>
        <v>740180.29</v>
      </c>
      <c r="H796" s="37">
        <f t="shared" si="132"/>
        <v>973196.71</v>
      </c>
    </row>
    <row r="797" spans="1:8" ht="33" customHeight="1" outlineLevel="4" x14ac:dyDescent="0.2">
      <c r="A797" s="27" t="s">
        <v>468</v>
      </c>
      <c r="B797" s="126" t="s">
        <v>871</v>
      </c>
      <c r="C797" s="127" t="s">
        <v>887</v>
      </c>
      <c r="D797" s="77" t="s">
        <v>850</v>
      </c>
      <c r="E797" s="63" t="s">
        <v>469</v>
      </c>
      <c r="F797" s="53">
        <f>F798+F799</f>
        <v>1713377</v>
      </c>
      <c r="G797" s="53">
        <f>G798+G799</f>
        <v>740180.29</v>
      </c>
      <c r="H797" s="37">
        <f t="shared" si="132"/>
        <v>973196.71</v>
      </c>
    </row>
    <row r="798" spans="1:8" ht="33" customHeight="1" outlineLevel="4" x14ac:dyDescent="0.2">
      <c r="A798" s="27" t="s">
        <v>343</v>
      </c>
      <c r="B798" s="126" t="s">
        <v>871</v>
      </c>
      <c r="C798" s="127" t="s">
        <v>887</v>
      </c>
      <c r="D798" s="77" t="s">
        <v>850</v>
      </c>
      <c r="E798" s="63" t="s">
        <v>920</v>
      </c>
      <c r="F798" s="67">
        <v>1316433</v>
      </c>
      <c r="G798" s="68">
        <v>568494.43000000005</v>
      </c>
      <c r="H798" s="82">
        <f t="shared" si="132"/>
        <v>747938.57</v>
      </c>
    </row>
    <row r="799" spans="1:8" ht="45.75" customHeight="1" outlineLevel="4" x14ac:dyDescent="0.2">
      <c r="A799" s="27" t="s">
        <v>344</v>
      </c>
      <c r="B799" s="126" t="s">
        <v>871</v>
      </c>
      <c r="C799" s="127" t="s">
        <v>887</v>
      </c>
      <c r="D799" s="77" t="s">
        <v>850</v>
      </c>
      <c r="E799" s="63" t="s">
        <v>921</v>
      </c>
      <c r="F799" s="67">
        <v>396944</v>
      </c>
      <c r="G799" s="68">
        <v>171685.86</v>
      </c>
      <c r="H799" s="82">
        <f t="shared" si="132"/>
        <v>225258.14</v>
      </c>
    </row>
    <row r="800" spans="1:8" ht="39" customHeight="1" outlineLevel="4" x14ac:dyDescent="0.2">
      <c r="A800" s="27" t="s">
        <v>348</v>
      </c>
      <c r="B800" s="126" t="s">
        <v>871</v>
      </c>
      <c r="C800" s="127" t="s">
        <v>887</v>
      </c>
      <c r="D800" s="77" t="s">
        <v>850</v>
      </c>
      <c r="E800" s="63" t="s">
        <v>339</v>
      </c>
      <c r="F800" s="53">
        <f>F801</f>
        <v>10000</v>
      </c>
      <c r="G800" s="53">
        <f>G801</f>
        <v>6911.78</v>
      </c>
      <c r="H800" s="37">
        <f t="shared" si="132"/>
        <v>3088.2200000000003</v>
      </c>
    </row>
    <row r="801" spans="1:8" ht="30.75" customHeight="1" outlineLevel="4" x14ac:dyDescent="0.2">
      <c r="A801" s="30" t="s">
        <v>459</v>
      </c>
      <c r="B801" s="126" t="s">
        <v>871</v>
      </c>
      <c r="C801" s="127" t="s">
        <v>887</v>
      </c>
      <c r="D801" s="77" t="s">
        <v>850</v>
      </c>
      <c r="E801" s="63" t="s">
        <v>460</v>
      </c>
      <c r="F801" s="53">
        <f>F802</f>
        <v>10000</v>
      </c>
      <c r="G801" s="53">
        <f>G802</f>
        <v>6911.78</v>
      </c>
      <c r="H801" s="37">
        <f t="shared" si="132"/>
        <v>3088.2200000000003</v>
      </c>
    </row>
    <row r="802" spans="1:8" ht="30.75" customHeight="1" outlineLevel="4" x14ac:dyDescent="0.2">
      <c r="A802" s="30" t="s">
        <v>350</v>
      </c>
      <c r="B802" s="126" t="s">
        <v>871</v>
      </c>
      <c r="C802" s="127" t="s">
        <v>887</v>
      </c>
      <c r="D802" s="77" t="s">
        <v>850</v>
      </c>
      <c r="E802" s="63" t="s">
        <v>880</v>
      </c>
      <c r="F802" s="67">
        <v>10000</v>
      </c>
      <c r="G802" s="68">
        <v>6911.78</v>
      </c>
      <c r="H802" s="82">
        <f t="shared" si="132"/>
        <v>3088.2200000000003</v>
      </c>
    </row>
    <row r="803" spans="1:8" ht="32.25" customHeight="1" outlineLevel="4" x14ac:dyDescent="0.2">
      <c r="A803" s="30" t="s">
        <v>851</v>
      </c>
      <c r="B803" s="126" t="s">
        <v>871</v>
      </c>
      <c r="C803" s="127" t="s">
        <v>887</v>
      </c>
      <c r="D803" s="77" t="s">
        <v>852</v>
      </c>
      <c r="E803" s="63" t="s">
        <v>452</v>
      </c>
      <c r="F803" s="53">
        <f>F804+F808</f>
        <v>1228233</v>
      </c>
      <c r="G803" s="53">
        <f>G804+G808</f>
        <v>614156.77</v>
      </c>
      <c r="H803" s="37">
        <f t="shared" si="132"/>
        <v>614076.23</v>
      </c>
    </row>
    <row r="804" spans="1:8" ht="60" customHeight="1" outlineLevel="4" x14ac:dyDescent="0.2">
      <c r="A804" s="27" t="s">
        <v>341</v>
      </c>
      <c r="B804" s="126" t="s">
        <v>871</v>
      </c>
      <c r="C804" s="127" t="s">
        <v>887</v>
      </c>
      <c r="D804" s="77" t="s">
        <v>852</v>
      </c>
      <c r="E804" s="63" t="s">
        <v>467</v>
      </c>
      <c r="F804" s="53">
        <f>F805</f>
        <v>1218233</v>
      </c>
      <c r="G804" s="53">
        <f>G805</f>
        <v>611505.79</v>
      </c>
      <c r="H804" s="37">
        <f t="shared" si="132"/>
        <v>606727.21</v>
      </c>
    </row>
    <row r="805" spans="1:8" ht="33" customHeight="1" outlineLevel="4" x14ac:dyDescent="0.2">
      <c r="A805" s="27" t="s">
        <v>468</v>
      </c>
      <c r="B805" s="126" t="s">
        <v>871</v>
      </c>
      <c r="C805" s="127" t="s">
        <v>887</v>
      </c>
      <c r="D805" s="77" t="s">
        <v>852</v>
      </c>
      <c r="E805" s="63" t="s">
        <v>469</v>
      </c>
      <c r="F805" s="53">
        <f>F806+F807</f>
        <v>1218233</v>
      </c>
      <c r="G805" s="53">
        <f>G806+G807</f>
        <v>611505.79</v>
      </c>
      <c r="H805" s="37">
        <f t="shared" si="132"/>
        <v>606727.21</v>
      </c>
    </row>
    <row r="806" spans="1:8" ht="33" customHeight="1" outlineLevel="4" x14ac:dyDescent="0.2">
      <c r="A806" s="27" t="s">
        <v>343</v>
      </c>
      <c r="B806" s="126" t="s">
        <v>871</v>
      </c>
      <c r="C806" s="127" t="s">
        <v>887</v>
      </c>
      <c r="D806" s="77" t="s">
        <v>852</v>
      </c>
      <c r="E806" s="63" t="s">
        <v>920</v>
      </c>
      <c r="F806" s="67">
        <v>936026</v>
      </c>
      <c r="G806" s="68">
        <v>469666.5</v>
      </c>
      <c r="H806" s="82">
        <f t="shared" si="132"/>
        <v>466359.5</v>
      </c>
    </row>
    <row r="807" spans="1:8" ht="44.25" customHeight="1" outlineLevel="4" x14ac:dyDescent="0.2">
      <c r="A807" s="27" t="s">
        <v>344</v>
      </c>
      <c r="B807" s="126" t="s">
        <v>871</v>
      </c>
      <c r="C807" s="127" t="s">
        <v>887</v>
      </c>
      <c r="D807" s="77" t="s">
        <v>852</v>
      </c>
      <c r="E807" s="63" t="s">
        <v>921</v>
      </c>
      <c r="F807" s="67">
        <v>282207</v>
      </c>
      <c r="G807" s="68">
        <v>141839.29</v>
      </c>
      <c r="H807" s="82">
        <f t="shared" si="132"/>
        <v>140367.71</v>
      </c>
    </row>
    <row r="808" spans="1:8" ht="34.5" customHeight="1" outlineLevel="4" x14ac:dyDescent="0.2">
      <c r="A808" s="27" t="s">
        <v>348</v>
      </c>
      <c r="B808" s="126" t="s">
        <v>871</v>
      </c>
      <c r="C808" s="127" t="s">
        <v>887</v>
      </c>
      <c r="D808" s="77" t="s">
        <v>852</v>
      </c>
      <c r="E808" s="63" t="s">
        <v>339</v>
      </c>
      <c r="F808" s="53">
        <f>F809</f>
        <v>10000</v>
      </c>
      <c r="G808" s="53">
        <f>G809</f>
        <v>2650.98</v>
      </c>
      <c r="H808" s="37">
        <f t="shared" si="132"/>
        <v>7349.02</v>
      </c>
    </row>
    <row r="809" spans="1:8" ht="35.25" customHeight="1" outlineLevel="4" x14ac:dyDescent="0.2">
      <c r="A809" s="30" t="s">
        <v>459</v>
      </c>
      <c r="B809" s="126" t="s">
        <v>871</v>
      </c>
      <c r="C809" s="127" t="s">
        <v>887</v>
      </c>
      <c r="D809" s="77" t="s">
        <v>852</v>
      </c>
      <c r="E809" s="63" t="s">
        <v>460</v>
      </c>
      <c r="F809" s="53">
        <f>F810</f>
        <v>10000</v>
      </c>
      <c r="G809" s="53">
        <f>G810</f>
        <v>2650.98</v>
      </c>
      <c r="H809" s="37">
        <f t="shared" si="132"/>
        <v>7349.02</v>
      </c>
    </row>
    <row r="810" spans="1:8" ht="35.25" customHeight="1" outlineLevel="4" x14ac:dyDescent="0.2">
      <c r="A810" s="30" t="s">
        <v>350</v>
      </c>
      <c r="B810" s="126" t="s">
        <v>871</v>
      </c>
      <c r="C810" s="127" t="s">
        <v>887</v>
      </c>
      <c r="D810" s="77" t="s">
        <v>852</v>
      </c>
      <c r="E810" s="63" t="s">
        <v>880</v>
      </c>
      <c r="F810" s="67">
        <v>10000</v>
      </c>
      <c r="G810" s="68">
        <v>2650.98</v>
      </c>
      <c r="H810" s="82">
        <f t="shared" si="132"/>
        <v>7349.02</v>
      </c>
    </row>
    <row r="811" spans="1:8" ht="50.25" customHeight="1" outlineLevel="4" x14ac:dyDescent="0.2">
      <c r="A811" s="30" t="s">
        <v>857</v>
      </c>
      <c r="B811" s="126" t="s">
        <v>871</v>
      </c>
      <c r="C811" s="127" t="s">
        <v>887</v>
      </c>
      <c r="D811" s="77" t="s">
        <v>858</v>
      </c>
      <c r="E811" s="78" t="s">
        <v>452</v>
      </c>
      <c r="F811" s="53">
        <f>F812+F816</f>
        <v>1220949</v>
      </c>
      <c r="G811" s="53">
        <f>G812+G816</f>
        <v>540310</v>
      </c>
      <c r="H811" s="37">
        <f t="shared" si="132"/>
        <v>680639</v>
      </c>
    </row>
    <row r="812" spans="1:8" ht="58.5" customHeight="1" outlineLevel="4" x14ac:dyDescent="0.2">
      <c r="A812" s="27" t="s">
        <v>341</v>
      </c>
      <c r="B812" s="126" t="s">
        <v>871</v>
      </c>
      <c r="C812" s="127" t="s">
        <v>887</v>
      </c>
      <c r="D812" s="77" t="s">
        <v>858</v>
      </c>
      <c r="E812" s="63" t="s">
        <v>467</v>
      </c>
      <c r="F812" s="53">
        <f>F813</f>
        <v>1059205</v>
      </c>
      <c r="G812" s="53">
        <f>G813</f>
        <v>504603.99</v>
      </c>
      <c r="H812" s="37">
        <f t="shared" si="132"/>
        <v>554601.01</v>
      </c>
    </row>
    <row r="813" spans="1:8" ht="34.5" customHeight="1" outlineLevel="4" x14ac:dyDescent="0.2">
      <c r="A813" s="27" t="s">
        <v>842</v>
      </c>
      <c r="B813" s="126" t="s">
        <v>871</v>
      </c>
      <c r="C813" s="127" t="s">
        <v>887</v>
      </c>
      <c r="D813" s="77" t="s">
        <v>858</v>
      </c>
      <c r="E813" s="63" t="s">
        <v>469</v>
      </c>
      <c r="F813" s="53">
        <f>F814+F815</f>
        <v>1059205</v>
      </c>
      <c r="G813" s="53">
        <f>G814+G815</f>
        <v>504603.99</v>
      </c>
      <c r="H813" s="37">
        <f t="shared" si="132"/>
        <v>554601.01</v>
      </c>
    </row>
    <row r="814" spans="1:8" ht="34.5" customHeight="1" outlineLevel="4" x14ac:dyDescent="0.2">
      <c r="A814" s="27" t="s">
        <v>343</v>
      </c>
      <c r="B814" s="126" t="s">
        <v>871</v>
      </c>
      <c r="C814" s="127" t="s">
        <v>887</v>
      </c>
      <c r="D814" s="77" t="s">
        <v>858</v>
      </c>
      <c r="E814" s="63" t="s">
        <v>920</v>
      </c>
      <c r="F814" s="67">
        <v>813866</v>
      </c>
      <c r="G814" s="68">
        <v>392119.5</v>
      </c>
      <c r="H814" s="82">
        <f t="shared" si="132"/>
        <v>421746.5</v>
      </c>
    </row>
    <row r="815" spans="1:8" ht="46.5" customHeight="1" outlineLevel="4" x14ac:dyDescent="0.2">
      <c r="A815" s="27" t="s">
        <v>344</v>
      </c>
      <c r="B815" s="126" t="s">
        <v>871</v>
      </c>
      <c r="C815" s="127" t="s">
        <v>887</v>
      </c>
      <c r="D815" s="77" t="s">
        <v>858</v>
      </c>
      <c r="E815" s="63" t="s">
        <v>921</v>
      </c>
      <c r="F815" s="67">
        <v>245339</v>
      </c>
      <c r="G815" s="68">
        <v>112484.49</v>
      </c>
      <c r="H815" s="82">
        <f t="shared" si="132"/>
        <v>132854.51</v>
      </c>
    </row>
    <row r="816" spans="1:8" ht="30.75" customHeight="1" outlineLevel="4" x14ac:dyDescent="0.2">
      <c r="A816" s="27" t="s">
        <v>348</v>
      </c>
      <c r="B816" s="126" t="s">
        <v>871</v>
      </c>
      <c r="C816" s="127" t="s">
        <v>887</v>
      </c>
      <c r="D816" s="77" t="s">
        <v>858</v>
      </c>
      <c r="E816" s="63" t="s">
        <v>339</v>
      </c>
      <c r="F816" s="53">
        <f>F817</f>
        <v>161744</v>
      </c>
      <c r="G816" s="53">
        <f>G817</f>
        <v>35706.01</v>
      </c>
      <c r="H816" s="37">
        <f t="shared" si="132"/>
        <v>126037.98999999999</v>
      </c>
    </row>
    <row r="817" spans="1:8" ht="32.25" customHeight="1" outlineLevel="4" x14ac:dyDescent="0.2">
      <c r="A817" s="30" t="s">
        <v>459</v>
      </c>
      <c r="B817" s="126" t="s">
        <v>871</v>
      </c>
      <c r="C817" s="127" t="s">
        <v>887</v>
      </c>
      <c r="D817" s="77" t="s">
        <v>858</v>
      </c>
      <c r="E817" s="63" t="s">
        <v>460</v>
      </c>
      <c r="F817" s="53">
        <f>F818</f>
        <v>161744</v>
      </c>
      <c r="G817" s="53">
        <f>G818</f>
        <v>35706.01</v>
      </c>
      <c r="H817" s="37">
        <f t="shared" si="132"/>
        <v>126037.98999999999</v>
      </c>
    </row>
    <row r="818" spans="1:8" ht="32.25" customHeight="1" outlineLevel="4" x14ac:dyDescent="0.2">
      <c r="A818" s="30" t="s">
        <v>350</v>
      </c>
      <c r="B818" s="126" t="s">
        <v>871</v>
      </c>
      <c r="C818" s="127" t="s">
        <v>887</v>
      </c>
      <c r="D818" s="77" t="s">
        <v>858</v>
      </c>
      <c r="E818" s="63" t="s">
        <v>880</v>
      </c>
      <c r="F818" s="67">
        <v>161744</v>
      </c>
      <c r="G818" s="68">
        <v>35706.01</v>
      </c>
      <c r="H818" s="82">
        <f t="shared" si="132"/>
        <v>126037.98999999999</v>
      </c>
    </row>
    <row r="819" spans="1:8" ht="48.75" customHeight="1" outlineLevel="4" x14ac:dyDescent="0.2">
      <c r="A819" s="27" t="s">
        <v>867</v>
      </c>
      <c r="B819" s="126" t="s">
        <v>871</v>
      </c>
      <c r="C819" s="127" t="s">
        <v>887</v>
      </c>
      <c r="D819" s="77" t="s">
        <v>868</v>
      </c>
      <c r="E819" s="63" t="s">
        <v>452</v>
      </c>
      <c r="F819" s="53">
        <f>F820+F824</f>
        <v>369156</v>
      </c>
      <c r="G819" s="53">
        <f>G820+G824</f>
        <v>42794.080000000002</v>
      </c>
      <c r="H819" s="37">
        <f t="shared" si="132"/>
        <v>326361.92</v>
      </c>
    </row>
    <row r="820" spans="1:8" ht="60.75" customHeight="1" outlineLevel="4" x14ac:dyDescent="0.2">
      <c r="A820" s="27" t="s">
        <v>341</v>
      </c>
      <c r="B820" s="126" t="s">
        <v>871</v>
      </c>
      <c r="C820" s="127" t="s">
        <v>887</v>
      </c>
      <c r="D820" s="77" t="s">
        <v>868</v>
      </c>
      <c r="E820" s="63" t="s">
        <v>467</v>
      </c>
      <c r="F820" s="53">
        <f>F821</f>
        <v>289156</v>
      </c>
      <c r="G820" s="53">
        <f>G821</f>
        <v>0</v>
      </c>
      <c r="H820" s="37">
        <f t="shared" si="132"/>
        <v>289156</v>
      </c>
    </row>
    <row r="821" spans="1:8" ht="32.25" customHeight="1" outlineLevel="4" x14ac:dyDescent="0.2">
      <c r="A821" s="27" t="s">
        <v>842</v>
      </c>
      <c r="B821" s="126" t="s">
        <v>871</v>
      </c>
      <c r="C821" s="127" t="s">
        <v>887</v>
      </c>
      <c r="D821" s="77" t="s">
        <v>868</v>
      </c>
      <c r="E821" s="63" t="s">
        <v>469</v>
      </c>
      <c r="F821" s="53">
        <f>F822+F823</f>
        <v>289156</v>
      </c>
      <c r="G821" s="53">
        <f>G822+G823</f>
        <v>0</v>
      </c>
      <c r="H821" s="37">
        <f t="shared" si="132"/>
        <v>289156</v>
      </c>
    </row>
    <row r="822" spans="1:8" ht="32.25" customHeight="1" outlineLevel="4" x14ac:dyDescent="0.2">
      <c r="A822" s="27" t="s">
        <v>343</v>
      </c>
      <c r="B822" s="126" t="s">
        <v>871</v>
      </c>
      <c r="C822" s="127" t="s">
        <v>887</v>
      </c>
      <c r="D822" s="77" t="s">
        <v>868</v>
      </c>
      <c r="E822" s="63" t="s">
        <v>920</v>
      </c>
      <c r="F822" s="67">
        <v>222086</v>
      </c>
      <c r="G822" s="68">
        <v>0</v>
      </c>
      <c r="H822" s="82">
        <f t="shared" si="132"/>
        <v>222086</v>
      </c>
    </row>
    <row r="823" spans="1:8" ht="44.25" customHeight="1" outlineLevel="4" x14ac:dyDescent="0.2">
      <c r="A823" s="27" t="s">
        <v>344</v>
      </c>
      <c r="B823" s="126" t="s">
        <v>871</v>
      </c>
      <c r="C823" s="127" t="s">
        <v>887</v>
      </c>
      <c r="D823" s="77" t="s">
        <v>868</v>
      </c>
      <c r="E823" s="63" t="s">
        <v>921</v>
      </c>
      <c r="F823" s="67">
        <v>67070</v>
      </c>
      <c r="G823" s="68">
        <v>0</v>
      </c>
      <c r="H823" s="82">
        <f t="shared" si="132"/>
        <v>67070</v>
      </c>
    </row>
    <row r="824" spans="1:8" ht="33.75" customHeight="1" outlineLevel="4" x14ac:dyDescent="0.2">
      <c r="A824" s="27" t="s">
        <v>348</v>
      </c>
      <c r="B824" s="126" t="s">
        <v>871</v>
      </c>
      <c r="C824" s="127" t="s">
        <v>887</v>
      </c>
      <c r="D824" s="77" t="s">
        <v>868</v>
      </c>
      <c r="E824" s="63" t="s">
        <v>339</v>
      </c>
      <c r="F824" s="53">
        <f>F825</f>
        <v>80000</v>
      </c>
      <c r="G824" s="53">
        <f>G825</f>
        <v>42794.080000000002</v>
      </c>
      <c r="H824" s="37">
        <f t="shared" si="132"/>
        <v>37205.919999999998</v>
      </c>
    </row>
    <row r="825" spans="1:8" ht="32.25" customHeight="1" outlineLevel="4" x14ac:dyDescent="0.2">
      <c r="A825" s="30" t="s">
        <v>459</v>
      </c>
      <c r="B825" s="126" t="s">
        <v>871</v>
      </c>
      <c r="C825" s="127" t="s">
        <v>887</v>
      </c>
      <c r="D825" s="77" t="s">
        <v>868</v>
      </c>
      <c r="E825" s="63" t="s">
        <v>460</v>
      </c>
      <c r="F825" s="53">
        <f>F826+F827</f>
        <v>80000</v>
      </c>
      <c r="G825" s="53">
        <f>G826+G827</f>
        <v>42794.080000000002</v>
      </c>
      <c r="H825" s="37">
        <f t="shared" si="132"/>
        <v>37205.919999999998</v>
      </c>
    </row>
    <row r="826" spans="1:8" ht="32.25" customHeight="1" outlineLevel="4" x14ac:dyDescent="0.2">
      <c r="A826" s="30" t="s">
        <v>350</v>
      </c>
      <c r="B826" s="126" t="s">
        <v>871</v>
      </c>
      <c r="C826" s="127" t="s">
        <v>887</v>
      </c>
      <c r="D826" s="130" t="s">
        <v>868</v>
      </c>
      <c r="E826" s="131" t="s">
        <v>880</v>
      </c>
      <c r="F826" s="67">
        <v>24000</v>
      </c>
      <c r="G826" s="68">
        <v>5242.6000000000004</v>
      </c>
      <c r="H826" s="82">
        <f t="shared" si="132"/>
        <v>18757.400000000001</v>
      </c>
    </row>
    <row r="827" spans="1:8" ht="32.25" customHeight="1" outlineLevel="4" x14ac:dyDescent="0.2">
      <c r="A827" s="30" t="s">
        <v>362</v>
      </c>
      <c r="B827" s="126" t="s">
        <v>871</v>
      </c>
      <c r="C827" s="127" t="s">
        <v>887</v>
      </c>
      <c r="D827" s="130" t="s">
        <v>868</v>
      </c>
      <c r="E827" s="131" t="s">
        <v>907</v>
      </c>
      <c r="F827" s="67">
        <v>56000</v>
      </c>
      <c r="G827" s="67">
        <v>37551.480000000003</v>
      </c>
      <c r="H827" s="82">
        <f t="shared" si="132"/>
        <v>18448.519999999997</v>
      </c>
    </row>
    <row r="828" spans="1:8" ht="32.25" customHeight="1" outlineLevel="4" x14ac:dyDescent="0.2">
      <c r="A828" s="30" t="s">
        <v>367</v>
      </c>
      <c r="B828" s="126" t="s">
        <v>871</v>
      </c>
      <c r="C828" s="127" t="s">
        <v>967</v>
      </c>
      <c r="D828" s="130" t="s">
        <v>823</v>
      </c>
      <c r="E828" s="131" t="s">
        <v>452</v>
      </c>
      <c r="F828" s="53">
        <f t="shared" ref="F828:G831" si="133">F829</f>
        <v>638076</v>
      </c>
      <c r="G828" s="53">
        <f t="shared" si="133"/>
        <v>263075.82</v>
      </c>
      <c r="H828" s="37">
        <f t="shared" si="132"/>
        <v>375000.18</v>
      </c>
    </row>
    <row r="829" spans="1:8" ht="32.25" customHeight="1" outlineLevel="4" x14ac:dyDescent="0.2">
      <c r="A829" s="30" t="s">
        <v>368</v>
      </c>
      <c r="B829" s="126" t="s">
        <v>871</v>
      </c>
      <c r="C829" s="127" t="s">
        <v>968</v>
      </c>
      <c r="D829" s="130" t="s">
        <v>823</v>
      </c>
      <c r="E829" s="131" t="s">
        <v>452</v>
      </c>
      <c r="F829" s="53">
        <f t="shared" si="133"/>
        <v>638076</v>
      </c>
      <c r="G829" s="53">
        <f t="shared" si="133"/>
        <v>263075.82</v>
      </c>
      <c r="H829" s="37">
        <f t="shared" si="132"/>
        <v>375000.18</v>
      </c>
    </row>
    <row r="830" spans="1:8" ht="32.25" customHeight="1" outlineLevel="4" x14ac:dyDescent="0.2">
      <c r="A830" s="42" t="s">
        <v>824</v>
      </c>
      <c r="B830" s="126" t="s">
        <v>871</v>
      </c>
      <c r="C830" s="127" t="s">
        <v>968</v>
      </c>
      <c r="D830" s="130" t="s">
        <v>825</v>
      </c>
      <c r="E830" s="131" t="s">
        <v>452</v>
      </c>
      <c r="F830" s="53">
        <f t="shared" si="133"/>
        <v>638076</v>
      </c>
      <c r="G830" s="53">
        <f t="shared" si="133"/>
        <v>263075.82</v>
      </c>
      <c r="H830" s="37">
        <f t="shared" si="132"/>
        <v>375000.18</v>
      </c>
    </row>
    <row r="831" spans="1:8" ht="32.25" customHeight="1" outlineLevel="4" x14ac:dyDescent="0.2">
      <c r="A831" s="42" t="s">
        <v>960</v>
      </c>
      <c r="B831" s="126" t="s">
        <v>871</v>
      </c>
      <c r="C831" s="127" t="s">
        <v>968</v>
      </c>
      <c r="D831" s="130" t="s">
        <v>957</v>
      </c>
      <c r="E831" s="131" t="s">
        <v>452</v>
      </c>
      <c r="F831" s="53">
        <f t="shared" si="133"/>
        <v>638076</v>
      </c>
      <c r="G831" s="53">
        <f t="shared" si="133"/>
        <v>263075.82</v>
      </c>
      <c r="H831" s="37">
        <f t="shared" si="132"/>
        <v>375000.18</v>
      </c>
    </row>
    <row r="832" spans="1:8" ht="39.75" customHeight="1" outlineLevel="4" x14ac:dyDescent="0.2">
      <c r="A832" s="27" t="s">
        <v>840</v>
      </c>
      <c r="B832" s="126" t="s">
        <v>871</v>
      </c>
      <c r="C832" s="127" t="s">
        <v>968</v>
      </c>
      <c r="D832" s="77" t="s">
        <v>841</v>
      </c>
      <c r="E832" s="78" t="s">
        <v>452</v>
      </c>
      <c r="F832" s="53">
        <f>F833+F837</f>
        <v>638076</v>
      </c>
      <c r="G832" s="53">
        <f>G833+G837</f>
        <v>263075.82</v>
      </c>
      <c r="H832" s="37">
        <f t="shared" ref="H832:H839" si="134">F832-G832</f>
        <v>375000.18</v>
      </c>
    </row>
    <row r="833" spans="1:8" ht="59.25" customHeight="1" outlineLevel="4" x14ac:dyDescent="0.2">
      <c r="A833" s="27" t="s">
        <v>341</v>
      </c>
      <c r="B833" s="126" t="s">
        <v>871</v>
      </c>
      <c r="C833" s="127" t="s">
        <v>968</v>
      </c>
      <c r="D833" s="77" t="s">
        <v>841</v>
      </c>
      <c r="E833" s="78" t="s">
        <v>467</v>
      </c>
      <c r="F833" s="53">
        <f>F834</f>
        <v>588076</v>
      </c>
      <c r="G833" s="53">
        <f>G834</f>
        <v>263075.82</v>
      </c>
      <c r="H833" s="37">
        <f t="shared" si="134"/>
        <v>325000.18</v>
      </c>
    </row>
    <row r="834" spans="1:8" ht="39.75" customHeight="1" outlineLevel="4" x14ac:dyDescent="0.2">
      <c r="A834" s="27" t="s">
        <v>842</v>
      </c>
      <c r="B834" s="126" t="s">
        <v>871</v>
      </c>
      <c r="C834" s="127" t="s">
        <v>968</v>
      </c>
      <c r="D834" s="77" t="s">
        <v>841</v>
      </c>
      <c r="E834" s="78" t="s">
        <v>469</v>
      </c>
      <c r="F834" s="53">
        <f>F835+F836</f>
        <v>588076</v>
      </c>
      <c r="G834" s="53">
        <f>G835+G836</f>
        <v>263075.82</v>
      </c>
      <c r="H834" s="37">
        <f t="shared" si="134"/>
        <v>325000.18</v>
      </c>
    </row>
    <row r="835" spans="1:8" ht="39.75" customHeight="1" outlineLevel="4" x14ac:dyDescent="0.2">
      <c r="A835" s="27" t="s">
        <v>343</v>
      </c>
      <c r="B835" s="126" t="s">
        <v>871</v>
      </c>
      <c r="C835" s="127" t="s">
        <v>968</v>
      </c>
      <c r="D835" s="77" t="s">
        <v>841</v>
      </c>
      <c r="E835" s="78" t="s">
        <v>920</v>
      </c>
      <c r="F835" s="67">
        <v>451671.28</v>
      </c>
      <c r="G835" s="68">
        <v>202055.16</v>
      </c>
      <c r="H835" s="82">
        <f t="shared" si="134"/>
        <v>249616.12000000002</v>
      </c>
    </row>
    <row r="836" spans="1:8" ht="47.25" customHeight="1" outlineLevel="4" x14ac:dyDescent="0.2">
      <c r="A836" s="27" t="s">
        <v>344</v>
      </c>
      <c r="B836" s="126" t="s">
        <v>871</v>
      </c>
      <c r="C836" s="127" t="s">
        <v>968</v>
      </c>
      <c r="D836" s="77" t="s">
        <v>841</v>
      </c>
      <c r="E836" s="78" t="s">
        <v>921</v>
      </c>
      <c r="F836" s="67">
        <v>136404.72</v>
      </c>
      <c r="G836" s="68">
        <v>61020.66</v>
      </c>
      <c r="H836" s="82">
        <f t="shared" si="134"/>
        <v>75384.06</v>
      </c>
    </row>
    <row r="837" spans="1:8" ht="39.75" customHeight="1" outlineLevel="4" x14ac:dyDescent="0.2">
      <c r="A837" s="27" t="s">
        <v>348</v>
      </c>
      <c r="B837" s="126" t="s">
        <v>871</v>
      </c>
      <c r="C837" s="127" t="s">
        <v>968</v>
      </c>
      <c r="D837" s="77" t="s">
        <v>841</v>
      </c>
      <c r="E837" s="78" t="s">
        <v>339</v>
      </c>
      <c r="F837" s="53">
        <f>F838</f>
        <v>50000</v>
      </c>
      <c r="G837" s="53">
        <f>G838</f>
        <v>0</v>
      </c>
      <c r="H837" s="37">
        <f t="shared" si="134"/>
        <v>50000</v>
      </c>
    </row>
    <row r="838" spans="1:8" ht="39.75" customHeight="1" outlineLevel="4" x14ac:dyDescent="0.2">
      <c r="A838" s="27" t="s">
        <v>459</v>
      </c>
      <c r="B838" s="126" t="s">
        <v>871</v>
      </c>
      <c r="C838" s="127" t="s">
        <v>968</v>
      </c>
      <c r="D838" s="77" t="s">
        <v>841</v>
      </c>
      <c r="E838" s="78" t="s">
        <v>460</v>
      </c>
      <c r="F838" s="53">
        <f>F839</f>
        <v>50000</v>
      </c>
      <c r="G838" s="53">
        <f>G839</f>
        <v>0</v>
      </c>
      <c r="H838" s="37">
        <f t="shared" si="134"/>
        <v>50000</v>
      </c>
    </row>
    <row r="839" spans="1:8" ht="39.75" customHeight="1" outlineLevel="4" x14ac:dyDescent="0.2">
      <c r="A839" s="30" t="s">
        <v>350</v>
      </c>
      <c r="B839" s="126" t="s">
        <v>871</v>
      </c>
      <c r="C839" s="127" t="s">
        <v>968</v>
      </c>
      <c r="D839" s="77" t="s">
        <v>841</v>
      </c>
      <c r="E839" s="78" t="s">
        <v>880</v>
      </c>
      <c r="F839" s="67">
        <v>50000</v>
      </c>
      <c r="G839" s="68">
        <v>0</v>
      </c>
      <c r="H839" s="82">
        <f t="shared" si="134"/>
        <v>50000</v>
      </c>
    </row>
    <row r="840" spans="1:8" ht="32.25" customHeight="1" outlineLevel="4" x14ac:dyDescent="0.2">
      <c r="A840" s="30" t="s">
        <v>371</v>
      </c>
      <c r="B840" s="126" t="s">
        <v>871</v>
      </c>
      <c r="C840" s="127" t="s">
        <v>872</v>
      </c>
      <c r="D840" s="130" t="s">
        <v>823</v>
      </c>
      <c r="E840" s="131" t="s">
        <v>452</v>
      </c>
      <c r="F840" s="53">
        <f>F841+F848</f>
        <v>1856627.6800000002</v>
      </c>
      <c r="G840" s="53">
        <f>G841+G848</f>
        <v>1315712.02</v>
      </c>
      <c r="H840" s="37">
        <f t="shared" ref="H840:H843" si="135">F840-G840</f>
        <v>540915.66000000015</v>
      </c>
    </row>
    <row r="841" spans="1:8" ht="32.25" customHeight="1" outlineLevel="4" x14ac:dyDescent="0.2">
      <c r="A841" s="30" t="s">
        <v>376</v>
      </c>
      <c r="B841" s="126" t="s">
        <v>871</v>
      </c>
      <c r="C841" s="127" t="s">
        <v>946</v>
      </c>
      <c r="D841" s="130" t="s">
        <v>823</v>
      </c>
      <c r="E841" s="131" t="s">
        <v>452</v>
      </c>
      <c r="F841" s="53">
        <f t="shared" ref="F841:G846" si="136">F842</f>
        <v>1853240.6</v>
      </c>
      <c r="G841" s="53">
        <f t="shared" si="136"/>
        <v>1315712.02</v>
      </c>
      <c r="H841" s="37">
        <f t="shared" si="135"/>
        <v>537528.58000000007</v>
      </c>
    </row>
    <row r="842" spans="1:8" ht="32.25" customHeight="1" outlineLevel="4" x14ac:dyDescent="0.2">
      <c r="A842" s="42" t="s">
        <v>824</v>
      </c>
      <c r="B842" s="126" t="s">
        <v>871</v>
      </c>
      <c r="C842" s="127" t="s">
        <v>946</v>
      </c>
      <c r="D842" s="130" t="s">
        <v>825</v>
      </c>
      <c r="E842" s="131" t="s">
        <v>452</v>
      </c>
      <c r="F842" s="53">
        <f t="shared" si="136"/>
        <v>1853240.6</v>
      </c>
      <c r="G842" s="53">
        <f t="shared" si="136"/>
        <v>1315712.02</v>
      </c>
      <c r="H842" s="37">
        <f t="shared" si="135"/>
        <v>537528.58000000007</v>
      </c>
    </row>
    <row r="843" spans="1:8" ht="32.25" customHeight="1" outlineLevel="4" x14ac:dyDescent="0.2">
      <c r="A843" s="42" t="s">
        <v>960</v>
      </c>
      <c r="B843" s="116" t="s">
        <v>871</v>
      </c>
      <c r="C843" s="117" t="s">
        <v>946</v>
      </c>
      <c r="D843" s="77" t="s">
        <v>957</v>
      </c>
      <c r="E843" s="63" t="s">
        <v>452</v>
      </c>
      <c r="F843" s="53">
        <f t="shared" si="136"/>
        <v>1853240.6</v>
      </c>
      <c r="G843" s="53">
        <f t="shared" si="136"/>
        <v>1315712.02</v>
      </c>
      <c r="H843" s="37">
        <f t="shared" si="135"/>
        <v>537528.58000000007</v>
      </c>
    </row>
    <row r="844" spans="1:8" ht="55.5" customHeight="1" outlineLevel="4" x14ac:dyDescent="0.2">
      <c r="A844" s="30" t="s">
        <v>853</v>
      </c>
      <c r="B844" s="116" t="s">
        <v>871</v>
      </c>
      <c r="C844" s="117" t="s">
        <v>946</v>
      </c>
      <c r="D844" s="62" t="s">
        <v>854</v>
      </c>
      <c r="E844" s="63" t="s">
        <v>452</v>
      </c>
      <c r="F844" s="53">
        <f t="shared" si="136"/>
        <v>1853240.6</v>
      </c>
      <c r="G844" s="53">
        <f t="shared" si="136"/>
        <v>1315712.02</v>
      </c>
      <c r="H844" s="37">
        <f>F844-G844</f>
        <v>537528.58000000007</v>
      </c>
    </row>
    <row r="845" spans="1:8" ht="32.25" customHeight="1" outlineLevel="4" x14ac:dyDescent="0.2">
      <c r="A845" s="27" t="s">
        <v>348</v>
      </c>
      <c r="B845" s="116" t="s">
        <v>871</v>
      </c>
      <c r="C845" s="117" t="s">
        <v>946</v>
      </c>
      <c r="D845" s="62" t="s">
        <v>854</v>
      </c>
      <c r="E845" s="63" t="s">
        <v>339</v>
      </c>
      <c r="F845" s="53">
        <f t="shared" si="136"/>
        <v>1853240.6</v>
      </c>
      <c r="G845" s="53">
        <f t="shared" si="136"/>
        <v>1315712.02</v>
      </c>
      <c r="H845" s="37">
        <f>F845-G845</f>
        <v>537528.58000000007</v>
      </c>
    </row>
    <row r="846" spans="1:8" ht="33" customHeight="1" outlineLevel="2" x14ac:dyDescent="0.2">
      <c r="A846" s="30" t="s">
        <v>459</v>
      </c>
      <c r="B846" s="116" t="s">
        <v>871</v>
      </c>
      <c r="C846" s="117" t="s">
        <v>946</v>
      </c>
      <c r="D846" s="62" t="s">
        <v>854</v>
      </c>
      <c r="E846" s="63" t="s">
        <v>460</v>
      </c>
      <c r="F846" s="53">
        <f t="shared" si="136"/>
        <v>1853240.6</v>
      </c>
      <c r="G846" s="53">
        <f t="shared" si="136"/>
        <v>1315712.02</v>
      </c>
      <c r="H846" s="37">
        <f>F846-G846</f>
        <v>537528.58000000007</v>
      </c>
    </row>
    <row r="847" spans="1:8" ht="33" customHeight="1" outlineLevel="2" x14ac:dyDescent="0.2">
      <c r="A847" s="30" t="s">
        <v>350</v>
      </c>
      <c r="B847" s="116" t="s">
        <v>871</v>
      </c>
      <c r="C847" s="117" t="s">
        <v>946</v>
      </c>
      <c r="D847" s="62" t="s">
        <v>854</v>
      </c>
      <c r="E847" s="63" t="s">
        <v>880</v>
      </c>
      <c r="F847" s="67">
        <v>1853240.6</v>
      </c>
      <c r="G847" s="68">
        <v>1315712.02</v>
      </c>
      <c r="H847" s="82">
        <f>F847-G847</f>
        <v>537528.58000000007</v>
      </c>
    </row>
    <row r="848" spans="1:8" ht="32.25" customHeight="1" outlineLevel="4" x14ac:dyDescent="0.2">
      <c r="A848" s="30" t="s">
        <v>377</v>
      </c>
      <c r="B848" s="126" t="s">
        <v>871</v>
      </c>
      <c r="C848" s="127" t="s">
        <v>949</v>
      </c>
      <c r="D848" s="130" t="s">
        <v>823</v>
      </c>
      <c r="E848" s="131" t="s">
        <v>452</v>
      </c>
      <c r="F848" s="53">
        <f t="shared" ref="F848:G853" si="137">F849</f>
        <v>3387.08</v>
      </c>
      <c r="G848" s="53">
        <f t="shared" si="137"/>
        <v>0</v>
      </c>
      <c r="H848" s="37">
        <f t="shared" ref="H848:H850" si="138">F848-G848</f>
        <v>3387.08</v>
      </c>
    </row>
    <row r="849" spans="1:8" ht="32.25" customHeight="1" outlineLevel="4" x14ac:dyDescent="0.2">
      <c r="A849" s="42" t="s">
        <v>824</v>
      </c>
      <c r="B849" s="126" t="s">
        <v>871</v>
      </c>
      <c r="C849" s="127" t="s">
        <v>949</v>
      </c>
      <c r="D849" s="130" t="s">
        <v>825</v>
      </c>
      <c r="E849" s="131" t="s">
        <v>452</v>
      </c>
      <c r="F849" s="53">
        <f t="shared" si="137"/>
        <v>3387.08</v>
      </c>
      <c r="G849" s="53">
        <f t="shared" si="137"/>
        <v>0</v>
      </c>
      <c r="H849" s="37">
        <f t="shared" si="138"/>
        <v>3387.08</v>
      </c>
    </row>
    <row r="850" spans="1:8" ht="32.25" customHeight="1" outlineLevel="4" x14ac:dyDescent="0.2">
      <c r="A850" s="42" t="s">
        <v>960</v>
      </c>
      <c r="B850" s="116" t="s">
        <v>871</v>
      </c>
      <c r="C850" s="117" t="s">
        <v>949</v>
      </c>
      <c r="D850" s="77" t="s">
        <v>957</v>
      </c>
      <c r="E850" s="63" t="s">
        <v>452</v>
      </c>
      <c r="F850" s="53">
        <f t="shared" si="137"/>
        <v>3387.08</v>
      </c>
      <c r="G850" s="53">
        <f t="shared" si="137"/>
        <v>0</v>
      </c>
      <c r="H850" s="37">
        <f t="shared" si="138"/>
        <v>3387.08</v>
      </c>
    </row>
    <row r="851" spans="1:8" ht="84" customHeight="1" outlineLevel="2" x14ac:dyDescent="0.2">
      <c r="A851" s="30" t="s">
        <v>861</v>
      </c>
      <c r="B851" s="116" t="s">
        <v>871</v>
      </c>
      <c r="C851" s="117" t="s">
        <v>949</v>
      </c>
      <c r="D851" s="120" t="s">
        <v>862</v>
      </c>
      <c r="E851" s="63" t="s">
        <v>452</v>
      </c>
      <c r="F851" s="53">
        <f t="shared" si="137"/>
        <v>3387.08</v>
      </c>
      <c r="G851" s="53">
        <f t="shared" si="137"/>
        <v>0</v>
      </c>
      <c r="H851" s="37">
        <f>F851-G851</f>
        <v>3387.08</v>
      </c>
    </row>
    <row r="852" spans="1:8" ht="30.75" customHeight="1" outlineLevel="2" x14ac:dyDescent="0.2">
      <c r="A852" s="27" t="s">
        <v>348</v>
      </c>
      <c r="B852" s="116" t="s">
        <v>871</v>
      </c>
      <c r="C852" s="117" t="s">
        <v>949</v>
      </c>
      <c r="D852" s="120" t="s">
        <v>862</v>
      </c>
      <c r="E852" s="63" t="s">
        <v>339</v>
      </c>
      <c r="F852" s="53">
        <f t="shared" si="137"/>
        <v>3387.08</v>
      </c>
      <c r="G852" s="53">
        <f t="shared" si="137"/>
        <v>0</v>
      </c>
      <c r="H852" s="37">
        <f>F852-G852</f>
        <v>3387.08</v>
      </c>
    </row>
    <row r="853" spans="1:8" ht="39.75" customHeight="1" outlineLevel="2" x14ac:dyDescent="0.2">
      <c r="A853" s="27" t="s">
        <v>459</v>
      </c>
      <c r="B853" s="116" t="s">
        <v>871</v>
      </c>
      <c r="C853" s="117" t="s">
        <v>949</v>
      </c>
      <c r="D853" s="120" t="s">
        <v>862</v>
      </c>
      <c r="E853" s="63" t="s">
        <v>460</v>
      </c>
      <c r="F853" s="53">
        <f t="shared" si="137"/>
        <v>3387.08</v>
      </c>
      <c r="G853" s="53">
        <f t="shared" si="137"/>
        <v>0</v>
      </c>
      <c r="H853" s="37">
        <f>F853-G853</f>
        <v>3387.08</v>
      </c>
    </row>
    <row r="854" spans="1:8" ht="25.5" customHeight="1" outlineLevel="2" x14ac:dyDescent="0.2">
      <c r="A854" s="27" t="s">
        <v>350</v>
      </c>
      <c r="B854" s="116" t="s">
        <v>871</v>
      </c>
      <c r="C854" s="117" t="s">
        <v>949</v>
      </c>
      <c r="D854" s="120" t="s">
        <v>862</v>
      </c>
      <c r="E854" s="63" t="s">
        <v>880</v>
      </c>
      <c r="F854" s="67">
        <v>3387.08</v>
      </c>
      <c r="G854" s="68">
        <v>0</v>
      </c>
      <c r="H854" s="82">
        <f>F854-G854</f>
        <v>3387.08</v>
      </c>
    </row>
    <row r="855" spans="1:8" ht="25.5" customHeight="1" outlineLevel="2" x14ac:dyDescent="0.2">
      <c r="A855" s="27" t="s">
        <v>385</v>
      </c>
      <c r="B855" s="116" t="s">
        <v>871</v>
      </c>
      <c r="C855" s="117" t="s">
        <v>904</v>
      </c>
      <c r="D855" s="120" t="s">
        <v>823</v>
      </c>
      <c r="E855" s="63" t="s">
        <v>452</v>
      </c>
      <c r="F855" s="53">
        <f t="shared" ref="F855:G865" si="139">F856</f>
        <v>22559.33</v>
      </c>
      <c r="G855" s="53">
        <f t="shared" si="139"/>
        <v>10904.64</v>
      </c>
      <c r="H855" s="37">
        <f t="shared" ref="H855:H858" si="140">F855-G855</f>
        <v>11654.690000000002</v>
      </c>
    </row>
    <row r="856" spans="1:8" ht="25.5" customHeight="1" outlineLevel="2" x14ac:dyDescent="0.2">
      <c r="A856" s="27" t="s">
        <v>390</v>
      </c>
      <c r="B856" s="116" t="s">
        <v>871</v>
      </c>
      <c r="C856" s="117" t="s">
        <v>969</v>
      </c>
      <c r="D856" s="120" t="s">
        <v>823</v>
      </c>
      <c r="E856" s="63" t="s">
        <v>452</v>
      </c>
      <c r="F856" s="53">
        <f t="shared" si="139"/>
        <v>22559.33</v>
      </c>
      <c r="G856" s="53">
        <f t="shared" si="139"/>
        <v>10904.64</v>
      </c>
      <c r="H856" s="37">
        <f t="shared" si="140"/>
        <v>11654.690000000002</v>
      </c>
    </row>
    <row r="857" spans="1:8" ht="31.5" customHeight="1" outlineLevel="2" x14ac:dyDescent="0.2">
      <c r="A857" s="27" t="s">
        <v>824</v>
      </c>
      <c r="B857" s="116" t="s">
        <v>871</v>
      </c>
      <c r="C857" s="117" t="s">
        <v>969</v>
      </c>
      <c r="D857" s="120" t="s">
        <v>825</v>
      </c>
      <c r="E857" s="63" t="s">
        <v>452</v>
      </c>
      <c r="F857" s="53">
        <f t="shared" si="139"/>
        <v>22559.33</v>
      </c>
      <c r="G857" s="53">
        <f t="shared" si="139"/>
        <v>10904.64</v>
      </c>
      <c r="H857" s="37">
        <f t="shared" si="140"/>
        <v>11654.690000000002</v>
      </c>
    </row>
    <row r="858" spans="1:8" ht="25.5" customHeight="1" outlineLevel="2" x14ac:dyDescent="0.2">
      <c r="A858" s="27" t="s">
        <v>960</v>
      </c>
      <c r="B858" s="116" t="s">
        <v>871</v>
      </c>
      <c r="C858" s="117" t="s">
        <v>969</v>
      </c>
      <c r="D858" s="120" t="s">
        <v>957</v>
      </c>
      <c r="E858" s="63" t="s">
        <v>452</v>
      </c>
      <c r="F858" s="53">
        <f>F859+F863</f>
        <v>22559.33</v>
      </c>
      <c r="G858" s="53">
        <f>G859+G863</f>
        <v>10904.64</v>
      </c>
      <c r="H858" s="37">
        <f t="shared" si="140"/>
        <v>11654.690000000002</v>
      </c>
    </row>
    <row r="859" spans="1:8" ht="66" customHeight="1" outlineLevel="5" x14ac:dyDescent="0.2">
      <c r="A859" s="27" t="s">
        <v>859</v>
      </c>
      <c r="B859" s="116" t="s">
        <v>871</v>
      </c>
      <c r="C859" s="117" t="s">
        <v>969</v>
      </c>
      <c r="D859" s="62" t="s">
        <v>860</v>
      </c>
      <c r="E859" s="63" t="s">
        <v>452</v>
      </c>
      <c r="F859" s="53">
        <f t="shared" si="139"/>
        <v>21809.33</v>
      </c>
      <c r="G859" s="53">
        <f t="shared" si="139"/>
        <v>10904.64</v>
      </c>
      <c r="H859" s="37">
        <f t="shared" ref="H859:H866" si="141">F859-G859</f>
        <v>10904.690000000002</v>
      </c>
    </row>
    <row r="860" spans="1:8" ht="34.5" customHeight="1" outlineLevel="2" x14ac:dyDescent="0.2">
      <c r="A860" s="27" t="s">
        <v>348</v>
      </c>
      <c r="B860" s="116" t="s">
        <v>871</v>
      </c>
      <c r="C860" s="117" t="s">
        <v>969</v>
      </c>
      <c r="D860" s="62" t="s">
        <v>860</v>
      </c>
      <c r="E860" s="63" t="s">
        <v>339</v>
      </c>
      <c r="F860" s="53">
        <f t="shared" si="139"/>
        <v>21809.33</v>
      </c>
      <c r="G860" s="53">
        <f t="shared" si="139"/>
        <v>10904.64</v>
      </c>
      <c r="H860" s="37">
        <f t="shared" si="141"/>
        <v>10904.690000000002</v>
      </c>
    </row>
    <row r="861" spans="1:8" ht="36" customHeight="1" outlineLevel="5" x14ac:dyDescent="0.2">
      <c r="A861" s="30" t="s">
        <v>459</v>
      </c>
      <c r="B861" s="116" t="s">
        <v>871</v>
      </c>
      <c r="C861" s="117" t="s">
        <v>969</v>
      </c>
      <c r="D861" s="62" t="s">
        <v>860</v>
      </c>
      <c r="E861" s="63" t="s">
        <v>460</v>
      </c>
      <c r="F861" s="53">
        <f t="shared" si="139"/>
        <v>21809.33</v>
      </c>
      <c r="G861" s="53">
        <f t="shared" si="139"/>
        <v>10904.64</v>
      </c>
      <c r="H861" s="37">
        <f t="shared" si="141"/>
        <v>10904.690000000002</v>
      </c>
    </row>
    <row r="862" spans="1:8" ht="36" customHeight="1" outlineLevel="5" x14ac:dyDescent="0.2">
      <c r="A862" s="30" t="s">
        <v>350</v>
      </c>
      <c r="B862" s="116" t="s">
        <v>871</v>
      </c>
      <c r="C862" s="117" t="s">
        <v>969</v>
      </c>
      <c r="D862" s="62" t="s">
        <v>860</v>
      </c>
      <c r="E862" s="63" t="s">
        <v>880</v>
      </c>
      <c r="F862" s="67">
        <v>21809.33</v>
      </c>
      <c r="G862" s="68">
        <v>10904.64</v>
      </c>
      <c r="H862" s="82">
        <f t="shared" si="141"/>
        <v>10904.690000000002</v>
      </c>
    </row>
    <row r="863" spans="1:8" ht="111" customHeight="1" outlineLevel="5" x14ac:dyDescent="0.2">
      <c r="A863" s="27" t="s">
        <v>1016</v>
      </c>
      <c r="B863" s="116" t="s">
        <v>871</v>
      </c>
      <c r="C863" s="117" t="s">
        <v>969</v>
      </c>
      <c r="D863" s="62" t="s">
        <v>1015</v>
      </c>
      <c r="E863" s="63" t="s">
        <v>452</v>
      </c>
      <c r="F863" s="53">
        <f t="shared" si="139"/>
        <v>750</v>
      </c>
      <c r="G863" s="53">
        <f t="shared" si="139"/>
        <v>0</v>
      </c>
      <c r="H863" s="37">
        <f t="shared" si="141"/>
        <v>750</v>
      </c>
    </row>
    <row r="864" spans="1:8" ht="34.5" customHeight="1" outlineLevel="2" x14ac:dyDescent="0.2">
      <c r="A864" s="27" t="s">
        <v>348</v>
      </c>
      <c r="B864" s="116" t="s">
        <v>871</v>
      </c>
      <c r="C864" s="117" t="s">
        <v>969</v>
      </c>
      <c r="D864" s="62" t="s">
        <v>1015</v>
      </c>
      <c r="E864" s="63" t="s">
        <v>339</v>
      </c>
      <c r="F864" s="53">
        <f t="shared" si="139"/>
        <v>750</v>
      </c>
      <c r="G864" s="53">
        <f t="shared" si="139"/>
        <v>0</v>
      </c>
      <c r="H864" s="37">
        <f t="shared" si="141"/>
        <v>750</v>
      </c>
    </row>
    <row r="865" spans="1:8" ht="36" customHeight="1" outlineLevel="5" x14ac:dyDescent="0.2">
      <c r="A865" s="30" t="s">
        <v>459</v>
      </c>
      <c r="B865" s="116" t="s">
        <v>871</v>
      </c>
      <c r="C865" s="117" t="s">
        <v>969</v>
      </c>
      <c r="D865" s="62" t="s">
        <v>1015</v>
      </c>
      <c r="E865" s="63" t="s">
        <v>460</v>
      </c>
      <c r="F865" s="53">
        <f t="shared" si="139"/>
        <v>750</v>
      </c>
      <c r="G865" s="53">
        <f t="shared" si="139"/>
        <v>0</v>
      </c>
      <c r="H865" s="37">
        <f t="shared" si="141"/>
        <v>750</v>
      </c>
    </row>
    <row r="866" spans="1:8" ht="36" customHeight="1" outlineLevel="5" x14ac:dyDescent="0.2">
      <c r="A866" s="30" t="s">
        <v>350</v>
      </c>
      <c r="B866" s="116" t="s">
        <v>871</v>
      </c>
      <c r="C866" s="117" t="s">
        <v>969</v>
      </c>
      <c r="D866" s="62" t="s">
        <v>1015</v>
      </c>
      <c r="E866" s="63" t="s">
        <v>880</v>
      </c>
      <c r="F866" s="67">
        <v>750</v>
      </c>
      <c r="G866" s="68">
        <v>0</v>
      </c>
      <c r="H866" s="82">
        <f t="shared" si="141"/>
        <v>750</v>
      </c>
    </row>
    <row r="867" spans="1:8" ht="25.5" customHeight="1" outlineLevel="2" x14ac:dyDescent="0.2">
      <c r="A867" s="27" t="s">
        <v>410</v>
      </c>
      <c r="B867" s="116" t="s">
        <v>871</v>
      </c>
      <c r="C867" s="117" t="s">
        <v>942</v>
      </c>
      <c r="D867" s="120" t="s">
        <v>823</v>
      </c>
      <c r="E867" s="63" t="s">
        <v>452</v>
      </c>
      <c r="F867" s="53">
        <f>F868+F875+F881+F892</f>
        <v>31991679.59</v>
      </c>
      <c r="G867" s="53">
        <f>G868+G875+G881+G892</f>
        <v>13203854.129999999</v>
      </c>
      <c r="H867" s="37">
        <f t="shared" ref="H867:H870" si="142">F867-G867</f>
        <v>18787825.460000001</v>
      </c>
    </row>
    <row r="868" spans="1:8" ht="25.5" customHeight="1" outlineLevel="2" x14ac:dyDescent="0.2">
      <c r="A868" s="27" t="s">
        <v>411</v>
      </c>
      <c r="B868" s="116" t="s">
        <v>871</v>
      </c>
      <c r="C868" s="117" t="s">
        <v>970</v>
      </c>
      <c r="D868" s="120" t="s">
        <v>823</v>
      </c>
      <c r="E868" s="63" t="s">
        <v>452</v>
      </c>
      <c r="F868" s="53">
        <f t="shared" ref="F868:G873" si="143">F869</f>
        <v>3195668</v>
      </c>
      <c r="G868" s="53">
        <f t="shared" si="143"/>
        <v>1541910.58</v>
      </c>
      <c r="H868" s="37">
        <f t="shared" si="142"/>
        <v>1653757.42</v>
      </c>
    </row>
    <row r="869" spans="1:8" ht="31.5" customHeight="1" outlineLevel="2" x14ac:dyDescent="0.2">
      <c r="A869" s="27" t="s">
        <v>824</v>
      </c>
      <c r="B869" s="116" t="s">
        <v>871</v>
      </c>
      <c r="C869" s="117" t="s">
        <v>970</v>
      </c>
      <c r="D869" s="120" t="s">
        <v>825</v>
      </c>
      <c r="E869" s="63" t="s">
        <v>452</v>
      </c>
      <c r="F869" s="53">
        <f t="shared" si="143"/>
        <v>3195668</v>
      </c>
      <c r="G869" s="53">
        <f t="shared" si="143"/>
        <v>1541910.58</v>
      </c>
      <c r="H869" s="37">
        <f t="shared" si="142"/>
        <v>1653757.42</v>
      </c>
    </row>
    <row r="870" spans="1:8" ht="25.5" customHeight="1" outlineLevel="2" x14ac:dyDescent="0.2">
      <c r="A870" s="27" t="s">
        <v>960</v>
      </c>
      <c r="B870" s="116" t="s">
        <v>871</v>
      </c>
      <c r="C870" s="117" t="s">
        <v>970</v>
      </c>
      <c r="D870" s="120" t="s">
        <v>957</v>
      </c>
      <c r="E870" s="63" t="s">
        <v>452</v>
      </c>
      <c r="F870" s="53">
        <f t="shared" si="143"/>
        <v>3195668</v>
      </c>
      <c r="G870" s="53">
        <f t="shared" si="143"/>
        <v>1541910.58</v>
      </c>
      <c r="H870" s="37">
        <f t="shared" si="142"/>
        <v>1653757.42</v>
      </c>
    </row>
    <row r="871" spans="1:8" ht="22.5" customHeight="1" x14ac:dyDescent="0.2">
      <c r="A871" s="27" t="s">
        <v>836</v>
      </c>
      <c r="B871" s="116" t="s">
        <v>871</v>
      </c>
      <c r="C871" s="117" t="s">
        <v>970</v>
      </c>
      <c r="D871" s="62" t="s">
        <v>837</v>
      </c>
      <c r="E871" s="63" t="s">
        <v>452</v>
      </c>
      <c r="F871" s="53">
        <f t="shared" si="143"/>
        <v>3195668</v>
      </c>
      <c r="G871" s="53">
        <f t="shared" si="143"/>
        <v>1541910.58</v>
      </c>
      <c r="H871" s="37">
        <f t="shared" ref="H871:H873" si="144">F871-G871</f>
        <v>1653757.42</v>
      </c>
    </row>
    <row r="872" spans="1:8" ht="18" customHeight="1" x14ac:dyDescent="0.2">
      <c r="A872" s="27" t="s">
        <v>400</v>
      </c>
      <c r="B872" s="116" t="s">
        <v>871</v>
      </c>
      <c r="C872" s="117" t="s">
        <v>970</v>
      </c>
      <c r="D872" s="62" t="s">
        <v>837</v>
      </c>
      <c r="E872" s="63" t="s">
        <v>668</v>
      </c>
      <c r="F872" s="53">
        <f t="shared" si="143"/>
        <v>3195668</v>
      </c>
      <c r="G872" s="53">
        <f t="shared" si="143"/>
        <v>1541910.58</v>
      </c>
      <c r="H872" s="37">
        <f t="shared" si="144"/>
        <v>1653757.42</v>
      </c>
    </row>
    <row r="873" spans="1:8" ht="20.25" customHeight="1" x14ac:dyDescent="0.2">
      <c r="A873" s="27" t="s">
        <v>412</v>
      </c>
      <c r="B873" s="116" t="s">
        <v>871</v>
      </c>
      <c r="C873" s="117" t="s">
        <v>970</v>
      </c>
      <c r="D873" s="62" t="s">
        <v>837</v>
      </c>
      <c r="E873" s="63" t="s">
        <v>709</v>
      </c>
      <c r="F873" s="53">
        <f t="shared" si="143"/>
        <v>3195668</v>
      </c>
      <c r="G873" s="53">
        <f t="shared" si="143"/>
        <v>1541910.58</v>
      </c>
      <c r="H873" s="37">
        <f t="shared" si="144"/>
        <v>1653757.42</v>
      </c>
    </row>
    <row r="874" spans="1:8" ht="20.25" customHeight="1" x14ac:dyDescent="0.2">
      <c r="A874" s="27" t="s">
        <v>413</v>
      </c>
      <c r="B874" s="116" t="s">
        <v>871</v>
      </c>
      <c r="C874" s="117" t="s">
        <v>970</v>
      </c>
      <c r="D874" s="62" t="s">
        <v>837</v>
      </c>
      <c r="E874" s="63" t="s">
        <v>971</v>
      </c>
      <c r="F874" s="67">
        <v>3195668</v>
      </c>
      <c r="G874" s="68">
        <v>1541910.58</v>
      </c>
      <c r="H874" s="82">
        <f>F874-G874</f>
        <v>1653757.42</v>
      </c>
    </row>
    <row r="875" spans="1:8" ht="25.5" customHeight="1" outlineLevel="2" x14ac:dyDescent="0.2">
      <c r="A875" s="27" t="s">
        <v>414</v>
      </c>
      <c r="B875" s="116" t="s">
        <v>871</v>
      </c>
      <c r="C875" s="117" t="s">
        <v>938</v>
      </c>
      <c r="D875" s="120" t="s">
        <v>823</v>
      </c>
      <c r="E875" s="63" t="s">
        <v>452</v>
      </c>
      <c r="F875" s="53">
        <f t="shared" ref="F875:G879" si="145">F876</f>
        <v>1270000</v>
      </c>
      <c r="G875" s="53">
        <f t="shared" si="145"/>
        <v>1270000</v>
      </c>
      <c r="H875" s="37">
        <f t="shared" ref="H875:H877" si="146">F875-G875</f>
        <v>0</v>
      </c>
    </row>
    <row r="876" spans="1:8" ht="31.5" customHeight="1" outlineLevel="2" x14ac:dyDescent="0.2">
      <c r="A876" s="27" t="s">
        <v>824</v>
      </c>
      <c r="B876" s="116" t="s">
        <v>871</v>
      </c>
      <c r="C876" s="117" t="s">
        <v>938</v>
      </c>
      <c r="D876" s="120" t="s">
        <v>825</v>
      </c>
      <c r="E876" s="63" t="s">
        <v>452</v>
      </c>
      <c r="F876" s="53">
        <f t="shared" si="145"/>
        <v>1270000</v>
      </c>
      <c r="G876" s="53">
        <f t="shared" si="145"/>
        <v>1270000</v>
      </c>
      <c r="H876" s="37">
        <f t="shared" si="146"/>
        <v>0</v>
      </c>
    </row>
    <row r="877" spans="1:8" ht="25.5" customHeight="1" outlineLevel="2" x14ac:dyDescent="0.2">
      <c r="A877" s="27" t="s">
        <v>960</v>
      </c>
      <c r="B877" s="116" t="s">
        <v>871</v>
      </c>
      <c r="C877" s="117" t="s">
        <v>938</v>
      </c>
      <c r="D877" s="120" t="s">
        <v>957</v>
      </c>
      <c r="E877" s="63" t="s">
        <v>452</v>
      </c>
      <c r="F877" s="53">
        <f t="shared" si="145"/>
        <v>1270000</v>
      </c>
      <c r="G877" s="53">
        <f t="shared" si="145"/>
        <v>1270000</v>
      </c>
      <c r="H877" s="37">
        <f t="shared" si="146"/>
        <v>0</v>
      </c>
    </row>
    <row r="878" spans="1:8" ht="24" customHeight="1" x14ac:dyDescent="0.2">
      <c r="A878" s="27" t="s">
        <v>400</v>
      </c>
      <c r="B878" s="116" t="s">
        <v>871</v>
      </c>
      <c r="C878" s="117" t="s">
        <v>938</v>
      </c>
      <c r="D878" s="62" t="s">
        <v>826</v>
      </c>
      <c r="E878" s="63" t="s">
        <v>668</v>
      </c>
      <c r="F878" s="53">
        <f t="shared" si="145"/>
        <v>1270000</v>
      </c>
      <c r="G878" s="53">
        <f t="shared" si="145"/>
        <v>1270000</v>
      </c>
      <c r="H878" s="37">
        <f t="shared" si="132"/>
        <v>0</v>
      </c>
    </row>
    <row r="879" spans="1:8" ht="32.25" customHeight="1" x14ac:dyDescent="0.2">
      <c r="A879" s="27" t="s">
        <v>401</v>
      </c>
      <c r="B879" s="116" t="s">
        <v>871</v>
      </c>
      <c r="C879" s="117" t="s">
        <v>938</v>
      </c>
      <c r="D879" s="62" t="s">
        <v>826</v>
      </c>
      <c r="E879" s="63" t="s">
        <v>669</v>
      </c>
      <c r="F879" s="53">
        <f t="shared" si="145"/>
        <v>1270000</v>
      </c>
      <c r="G879" s="53">
        <f t="shared" si="145"/>
        <v>1270000</v>
      </c>
      <c r="H879" s="37">
        <f t="shared" si="132"/>
        <v>0</v>
      </c>
    </row>
    <row r="880" spans="1:8" ht="32.25" customHeight="1" x14ac:dyDescent="0.2">
      <c r="A880" s="27" t="s">
        <v>402</v>
      </c>
      <c r="B880" s="116" t="s">
        <v>871</v>
      </c>
      <c r="C880" s="117" t="s">
        <v>938</v>
      </c>
      <c r="D880" s="62" t="s">
        <v>826</v>
      </c>
      <c r="E880" s="63" t="s">
        <v>937</v>
      </c>
      <c r="F880" s="67">
        <v>1270000</v>
      </c>
      <c r="G880" s="68">
        <v>1270000</v>
      </c>
      <c r="H880" s="82">
        <f>F880-G880</f>
        <v>0</v>
      </c>
    </row>
    <row r="881" spans="1:8" ht="25.5" customHeight="1" outlineLevel="2" x14ac:dyDescent="0.2">
      <c r="A881" s="27" t="s">
        <v>415</v>
      </c>
      <c r="B881" s="116" t="s">
        <v>871</v>
      </c>
      <c r="C881" s="117" t="s">
        <v>943</v>
      </c>
      <c r="D881" s="120" t="s">
        <v>823</v>
      </c>
      <c r="E881" s="63" t="s">
        <v>452</v>
      </c>
      <c r="F881" s="53">
        <f t="shared" ref="F881:G883" si="147">F882</f>
        <v>24915721.59</v>
      </c>
      <c r="G881" s="53">
        <f t="shared" si="147"/>
        <v>9316217.5099999998</v>
      </c>
      <c r="H881" s="37">
        <f t="shared" ref="H881:H883" si="148">F881-G881</f>
        <v>15599504.08</v>
      </c>
    </row>
    <row r="882" spans="1:8" ht="31.5" customHeight="1" outlineLevel="2" x14ac:dyDescent="0.2">
      <c r="A882" s="27" t="s">
        <v>824</v>
      </c>
      <c r="B882" s="116" t="s">
        <v>871</v>
      </c>
      <c r="C882" s="117" t="s">
        <v>943</v>
      </c>
      <c r="D882" s="120" t="s">
        <v>825</v>
      </c>
      <c r="E882" s="63" t="s">
        <v>452</v>
      </c>
      <c r="F882" s="53">
        <f t="shared" si="147"/>
        <v>24915721.59</v>
      </c>
      <c r="G882" s="53">
        <f t="shared" si="147"/>
        <v>9316217.5099999998</v>
      </c>
      <c r="H882" s="37">
        <f t="shared" si="148"/>
        <v>15599504.08</v>
      </c>
    </row>
    <row r="883" spans="1:8" ht="25.5" customHeight="1" outlineLevel="2" x14ac:dyDescent="0.2">
      <c r="A883" s="27" t="s">
        <v>960</v>
      </c>
      <c r="B883" s="116" t="s">
        <v>871</v>
      </c>
      <c r="C883" s="117" t="s">
        <v>943</v>
      </c>
      <c r="D883" s="120" t="s">
        <v>957</v>
      </c>
      <c r="E883" s="63" t="s">
        <v>452</v>
      </c>
      <c r="F883" s="53">
        <f t="shared" si="147"/>
        <v>24915721.59</v>
      </c>
      <c r="G883" s="53">
        <f t="shared" si="147"/>
        <v>9316217.5099999998</v>
      </c>
      <c r="H883" s="37">
        <f t="shared" si="148"/>
        <v>15599504.08</v>
      </c>
    </row>
    <row r="884" spans="1:8" ht="60.75" customHeight="1" x14ac:dyDescent="0.2">
      <c r="A884" s="30" t="s">
        <v>855</v>
      </c>
      <c r="B884" s="116" t="s">
        <v>871</v>
      </c>
      <c r="C884" s="117" t="s">
        <v>943</v>
      </c>
      <c r="D884" s="62" t="s">
        <v>856</v>
      </c>
      <c r="E884" s="63" t="s">
        <v>452</v>
      </c>
      <c r="F884" s="53">
        <f>F885+F888</f>
        <v>24915721.59</v>
      </c>
      <c r="G884" s="28">
        <f>G885+G888</f>
        <v>9316217.5099999998</v>
      </c>
      <c r="H884" s="37">
        <f t="shared" si="132"/>
        <v>15599504.08</v>
      </c>
    </row>
    <row r="885" spans="1:8" ht="35.25" customHeight="1" x14ac:dyDescent="0.2">
      <c r="A885" s="30" t="s">
        <v>348</v>
      </c>
      <c r="B885" s="116" t="s">
        <v>871</v>
      </c>
      <c r="C885" s="117" t="s">
        <v>943</v>
      </c>
      <c r="D885" s="62" t="s">
        <v>856</v>
      </c>
      <c r="E885" s="63" t="s">
        <v>339</v>
      </c>
      <c r="F885" s="53">
        <f>F886</f>
        <v>50000</v>
      </c>
      <c r="G885" s="28">
        <f>G886</f>
        <v>8526.65</v>
      </c>
      <c r="H885" s="37">
        <f t="shared" si="132"/>
        <v>41473.35</v>
      </c>
    </row>
    <row r="886" spans="1:8" ht="39" customHeight="1" x14ac:dyDescent="0.2">
      <c r="A886" s="30" t="s">
        <v>459</v>
      </c>
      <c r="B886" s="116" t="s">
        <v>871</v>
      </c>
      <c r="C886" s="117" t="s">
        <v>943</v>
      </c>
      <c r="D886" s="62" t="s">
        <v>856</v>
      </c>
      <c r="E886" s="63" t="s">
        <v>460</v>
      </c>
      <c r="F886" s="53">
        <v>50000</v>
      </c>
      <c r="G886" s="28">
        <v>8526.65</v>
      </c>
      <c r="H886" s="37">
        <f t="shared" si="132"/>
        <v>41473.35</v>
      </c>
    </row>
    <row r="887" spans="1:8" ht="39" customHeight="1" x14ac:dyDescent="0.2">
      <c r="A887" s="30" t="s">
        <v>350</v>
      </c>
      <c r="B887" s="116" t="s">
        <v>871</v>
      </c>
      <c r="C887" s="117" t="s">
        <v>943</v>
      </c>
      <c r="D887" s="62" t="s">
        <v>856</v>
      </c>
      <c r="E887" s="63" t="s">
        <v>880</v>
      </c>
      <c r="F887" s="67">
        <v>50000</v>
      </c>
      <c r="G887" s="68">
        <v>8526.65</v>
      </c>
      <c r="H887" s="82">
        <f>F887-G887</f>
        <v>41473.35</v>
      </c>
    </row>
    <row r="888" spans="1:8" ht="25.5" customHeight="1" x14ac:dyDescent="0.2">
      <c r="A888" s="30" t="s">
        <v>400</v>
      </c>
      <c r="B888" s="116" t="s">
        <v>871</v>
      </c>
      <c r="C888" s="117" t="s">
        <v>943</v>
      </c>
      <c r="D888" s="62" t="s">
        <v>856</v>
      </c>
      <c r="E888" s="63" t="s">
        <v>668</v>
      </c>
      <c r="F888" s="53">
        <f>F889</f>
        <v>24865721.59</v>
      </c>
      <c r="G888" s="53">
        <f>G889</f>
        <v>9307690.8599999994</v>
      </c>
      <c r="H888" s="37">
        <f t="shared" si="132"/>
        <v>15558030.73</v>
      </c>
    </row>
    <row r="889" spans="1:8" ht="36.75" customHeight="1" x14ac:dyDescent="0.2">
      <c r="A889" s="30" t="s">
        <v>401</v>
      </c>
      <c r="B889" s="116" t="s">
        <v>871</v>
      </c>
      <c r="C889" s="117" t="s">
        <v>943</v>
      </c>
      <c r="D889" s="62" t="s">
        <v>856</v>
      </c>
      <c r="E889" s="63" t="s">
        <v>669</v>
      </c>
      <c r="F889" s="53">
        <f>F890+F891</f>
        <v>24865721.59</v>
      </c>
      <c r="G889" s="53">
        <f>G890+G891</f>
        <v>9307690.8599999994</v>
      </c>
      <c r="H889" s="37">
        <f t="shared" si="132"/>
        <v>15558030.73</v>
      </c>
    </row>
    <row r="890" spans="1:8" ht="36.75" customHeight="1" x14ac:dyDescent="0.2">
      <c r="A890" s="30" t="s">
        <v>402</v>
      </c>
      <c r="B890" s="116" t="s">
        <v>871</v>
      </c>
      <c r="C890" s="117" t="s">
        <v>943</v>
      </c>
      <c r="D890" s="62" t="s">
        <v>856</v>
      </c>
      <c r="E890" s="63" t="s">
        <v>937</v>
      </c>
      <c r="F890" s="67">
        <v>21265721.59</v>
      </c>
      <c r="G890" s="68">
        <v>7750903.5999999996</v>
      </c>
      <c r="H890" s="82">
        <f>F890-G890</f>
        <v>13514817.99</v>
      </c>
    </row>
    <row r="891" spans="1:8" ht="36.75" customHeight="1" x14ac:dyDescent="0.2">
      <c r="A891" s="30" t="s">
        <v>418</v>
      </c>
      <c r="B891" s="116" t="s">
        <v>871</v>
      </c>
      <c r="C891" s="117" t="s">
        <v>943</v>
      </c>
      <c r="D891" s="62" t="s">
        <v>856</v>
      </c>
      <c r="E891" s="63" t="s">
        <v>972</v>
      </c>
      <c r="F891" s="67">
        <v>3600000</v>
      </c>
      <c r="G891" s="68">
        <v>1556787.26</v>
      </c>
      <c r="H891" s="82">
        <f>F891-G891</f>
        <v>2043212.74</v>
      </c>
    </row>
    <row r="892" spans="1:8" ht="25.5" customHeight="1" outlineLevel="2" x14ac:dyDescent="0.2">
      <c r="A892" s="27" t="s">
        <v>419</v>
      </c>
      <c r="B892" s="116" t="s">
        <v>871</v>
      </c>
      <c r="C892" s="117" t="s">
        <v>956</v>
      </c>
      <c r="D892" s="120" t="s">
        <v>823</v>
      </c>
      <c r="E892" s="63" t="s">
        <v>452</v>
      </c>
      <c r="F892" s="53">
        <f t="shared" ref="F892:G894" si="149">F893</f>
        <v>2610290</v>
      </c>
      <c r="G892" s="53">
        <f t="shared" si="149"/>
        <v>1075726.04</v>
      </c>
      <c r="H892" s="37">
        <f t="shared" ref="H892:H894" si="150">F892-G892</f>
        <v>1534563.96</v>
      </c>
    </row>
    <row r="893" spans="1:8" ht="31.5" customHeight="1" outlineLevel="2" x14ac:dyDescent="0.2">
      <c r="A893" s="27" t="s">
        <v>824</v>
      </c>
      <c r="B893" s="116" t="s">
        <v>871</v>
      </c>
      <c r="C893" s="117" t="s">
        <v>956</v>
      </c>
      <c r="D893" s="120" t="s">
        <v>825</v>
      </c>
      <c r="E893" s="63" t="s">
        <v>452</v>
      </c>
      <c r="F893" s="53">
        <f t="shared" si="149"/>
        <v>2610290</v>
      </c>
      <c r="G893" s="53">
        <f t="shared" si="149"/>
        <v>1075726.04</v>
      </c>
      <c r="H893" s="37">
        <f t="shared" si="150"/>
        <v>1534563.96</v>
      </c>
    </row>
    <row r="894" spans="1:8" ht="25.5" customHeight="1" outlineLevel="2" x14ac:dyDescent="0.2">
      <c r="A894" s="27" t="s">
        <v>960</v>
      </c>
      <c r="B894" s="116" t="s">
        <v>871</v>
      </c>
      <c r="C894" s="117" t="s">
        <v>956</v>
      </c>
      <c r="D894" s="120" t="s">
        <v>957</v>
      </c>
      <c r="E894" s="63" t="s">
        <v>452</v>
      </c>
      <c r="F894" s="53">
        <f t="shared" si="149"/>
        <v>2610290</v>
      </c>
      <c r="G894" s="53">
        <f t="shared" si="149"/>
        <v>1075726.04</v>
      </c>
      <c r="H894" s="37">
        <f t="shared" si="150"/>
        <v>1534563.96</v>
      </c>
    </row>
    <row r="895" spans="1:8" ht="44.25" customHeight="1" outlineLevel="5" x14ac:dyDescent="0.2">
      <c r="A895" s="27" t="s">
        <v>863</v>
      </c>
      <c r="B895" s="116" t="s">
        <v>871</v>
      </c>
      <c r="C895" s="117" t="s">
        <v>956</v>
      </c>
      <c r="D895" s="62" t="s">
        <v>864</v>
      </c>
      <c r="E895" s="63" t="s">
        <v>452</v>
      </c>
      <c r="F895" s="53">
        <f>F896+F900</f>
        <v>2610290</v>
      </c>
      <c r="G895" s="53">
        <f>G896+G900</f>
        <v>1075726.04</v>
      </c>
      <c r="H895" s="37">
        <f t="shared" si="132"/>
        <v>1534563.96</v>
      </c>
    </row>
    <row r="896" spans="1:8" ht="64.5" customHeight="1" outlineLevel="5" x14ac:dyDescent="0.2">
      <c r="A896" s="27" t="s">
        <v>865</v>
      </c>
      <c r="B896" s="116" t="s">
        <v>871</v>
      </c>
      <c r="C896" s="117" t="s">
        <v>956</v>
      </c>
      <c r="D896" s="62" t="s">
        <v>864</v>
      </c>
      <c r="E896" s="63" t="s">
        <v>467</v>
      </c>
      <c r="F896" s="53">
        <f>F897</f>
        <v>2106894</v>
      </c>
      <c r="G896" s="53">
        <f>G897</f>
        <v>840697.58</v>
      </c>
      <c r="H896" s="37">
        <f t="shared" si="132"/>
        <v>1266196.42</v>
      </c>
    </row>
    <row r="897" spans="1:8" ht="35.25" customHeight="1" outlineLevel="5" x14ac:dyDescent="0.2">
      <c r="A897" s="27" t="s">
        <v>866</v>
      </c>
      <c r="B897" s="116" t="s">
        <v>871</v>
      </c>
      <c r="C897" s="117" t="s">
        <v>956</v>
      </c>
      <c r="D897" s="62" t="s">
        <v>864</v>
      </c>
      <c r="E897" s="63" t="s">
        <v>469</v>
      </c>
      <c r="F897" s="53">
        <f>F898+F899</f>
        <v>2106894</v>
      </c>
      <c r="G897" s="53">
        <f>G898+G899</f>
        <v>840697.58</v>
      </c>
      <c r="H897" s="37">
        <f t="shared" si="132"/>
        <v>1266196.42</v>
      </c>
    </row>
    <row r="898" spans="1:8" ht="35.25" customHeight="1" outlineLevel="5" x14ac:dyDescent="0.2">
      <c r="A898" s="27" t="s">
        <v>343</v>
      </c>
      <c r="B898" s="116" t="s">
        <v>871</v>
      </c>
      <c r="C898" s="117" t="s">
        <v>956</v>
      </c>
      <c r="D898" s="62" t="s">
        <v>864</v>
      </c>
      <c r="E898" s="63" t="s">
        <v>920</v>
      </c>
      <c r="F898" s="67">
        <v>1598630</v>
      </c>
      <c r="G898" s="68">
        <v>646624.85</v>
      </c>
      <c r="H898" s="82">
        <f>F898-G898</f>
        <v>952005.15</v>
      </c>
    </row>
    <row r="899" spans="1:8" ht="47.25" customHeight="1" outlineLevel="5" x14ac:dyDescent="0.2">
      <c r="A899" s="27" t="s">
        <v>344</v>
      </c>
      <c r="B899" s="116" t="s">
        <v>871</v>
      </c>
      <c r="C899" s="117" t="s">
        <v>956</v>
      </c>
      <c r="D899" s="62" t="s">
        <v>864</v>
      </c>
      <c r="E899" s="63" t="s">
        <v>921</v>
      </c>
      <c r="F899" s="67">
        <v>508264</v>
      </c>
      <c r="G899" s="68">
        <v>194072.73</v>
      </c>
      <c r="H899" s="82">
        <f>F899-G899</f>
        <v>314191.27</v>
      </c>
    </row>
    <row r="900" spans="1:8" ht="35.25" customHeight="1" outlineLevel="5" x14ac:dyDescent="0.2">
      <c r="A900" s="27" t="s">
        <v>348</v>
      </c>
      <c r="B900" s="116" t="s">
        <v>871</v>
      </c>
      <c r="C900" s="117" t="s">
        <v>956</v>
      </c>
      <c r="D900" s="62" t="s">
        <v>864</v>
      </c>
      <c r="E900" s="63" t="s">
        <v>339</v>
      </c>
      <c r="F900" s="53">
        <f>F901</f>
        <v>503396</v>
      </c>
      <c r="G900" s="53">
        <f>G901</f>
        <v>235028.46</v>
      </c>
      <c r="H900" s="37">
        <f t="shared" si="132"/>
        <v>268367.54000000004</v>
      </c>
    </row>
    <row r="901" spans="1:8" ht="37.5" customHeight="1" outlineLevel="5" x14ac:dyDescent="0.2">
      <c r="A901" s="27" t="s">
        <v>487</v>
      </c>
      <c r="B901" s="116" t="s">
        <v>871</v>
      </c>
      <c r="C901" s="117" t="s">
        <v>956</v>
      </c>
      <c r="D901" s="62" t="s">
        <v>864</v>
      </c>
      <c r="E901" s="63" t="s">
        <v>460</v>
      </c>
      <c r="F901" s="53">
        <f>F902</f>
        <v>503396</v>
      </c>
      <c r="G901" s="53">
        <f>G902</f>
        <v>235028.46</v>
      </c>
      <c r="H901" s="37">
        <f t="shared" si="132"/>
        <v>268367.54000000004</v>
      </c>
    </row>
    <row r="902" spans="1:8" ht="37.5" customHeight="1" outlineLevel="5" x14ac:dyDescent="0.2">
      <c r="A902" s="27" t="s">
        <v>350</v>
      </c>
      <c r="B902" s="116" t="s">
        <v>871</v>
      </c>
      <c r="C902" s="117" t="s">
        <v>956</v>
      </c>
      <c r="D902" s="62" t="s">
        <v>864</v>
      </c>
      <c r="E902" s="63" t="s">
        <v>880</v>
      </c>
      <c r="F902" s="67">
        <v>503396</v>
      </c>
      <c r="G902" s="67">
        <v>235028.46</v>
      </c>
      <c r="H902" s="82">
        <f>F902-G902</f>
        <v>268367.54000000004</v>
      </c>
    </row>
    <row r="903" spans="1:8" ht="32.25" customHeight="1" x14ac:dyDescent="0.2">
      <c r="A903" s="42" t="s">
        <v>974</v>
      </c>
      <c r="B903" s="116" t="s">
        <v>871</v>
      </c>
      <c r="C903" s="117" t="s">
        <v>869</v>
      </c>
      <c r="D903" s="77" t="s">
        <v>823</v>
      </c>
      <c r="E903" s="78" t="s">
        <v>452</v>
      </c>
      <c r="F903" s="57">
        <f t="shared" ref="F903:G907" si="151">F904</f>
        <v>10432981.619999999</v>
      </c>
      <c r="G903" s="57">
        <f t="shared" si="151"/>
        <v>4220770.1500000004</v>
      </c>
      <c r="H903" s="37">
        <f t="shared" ref="H903:H907" si="152">F903-G903</f>
        <v>6212211.4699999988</v>
      </c>
    </row>
    <row r="904" spans="1:8" ht="32.25" customHeight="1" x14ac:dyDescent="0.2">
      <c r="A904" s="42" t="s">
        <v>340</v>
      </c>
      <c r="B904" s="116" t="s">
        <v>871</v>
      </c>
      <c r="C904" s="117" t="s">
        <v>886</v>
      </c>
      <c r="D904" s="77" t="s">
        <v>823</v>
      </c>
      <c r="E904" s="78" t="s">
        <v>452</v>
      </c>
      <c r="F904" s="57">
        <f t="shared" si="151"/>
        <v>10432981.619999999</v>
      </c>
      <c r="G904" s="57">
        <f t="shared" si="151"/>
        <v>4220770.1500000004</v>
      </c>
      <c r="H904" s="37">
        <f t="shared" si="152"/>
        <v>6212211.4699999988</v>
      </c>
    </row>
    <row r="905" spans="1:8" ht="32.25" customHeight="1" x14ac:dyDescent="0.2">
      <c r="A905" s="125" t="s">
        <v>975</v>
      </c>
      <c r="B905" s="116" t="s">
        <v>871</v>
      </c>
      <c r="C905" s="117" t="s">
        <v>973</v>
      </c>
      <c r="D905" s="77" t="s">
        <v>823</v>
      </c>
      <c r="E905" s="78" t="s">
        <v>452</v>
      </c>
      <c r="F905" s="57">
        <f t="shared" si="151"/>
        <v>10432981.619999999</v>
      </c>
      <c r="G905" s="57">
        <f t="shared" si="151"/>
        <v>4220770.1500000004</v>
      </c>
      <c r="H905" s="37">
        <f t="shared" si="152"/>
        <v>6212211.4699999988</v>
      </c>
    </row>
    <row r="906" spans="1:8" ht="38.25" customHeight="1" outlineLevel="5" x14ac:dyDescent="0.2">
      <c r="A906" s="42" t="s">
        <v>824</v>
      </c>
      <c r="B906" s="116" t="s">
        <v>871</v>
      </c>
      <c r="C906" s="117" t="s">
        <v>973</v>
      </c>
      <c r="D906" s="77" t="s">
        <v>825</v>
      </c>
      <c r="E906" s="78" t="s">
        <v>452</v>
      </c>
      <c r="F906" s="53">
        <f t="shared" si="151"/>
        <v>10432981.619999999</v>
      </c>
      <c r="G906" s="53">
        <f t="shared" si="151"/>
        <v>4220770.1500000004</v>
      </c>
      <c r="H906" s="37">
        <f t="shared" si="152"/>
        <v>6212211.4699999988</v>
      </c>
    </row>
    <row r="907" spans="1:8" ht="24.75" customHeight="1" outlineLevel="5" x14ac:dyDescent="0.2">
      <c r="A907" s="42" t="s">
        <v>960</v>
      </c>
      <c r="B907" s="116" t="s">
        <v>871</v>
      </c>
      <c r="C907" s="117" t="s">
        <v>973</v>
      </c>
      <c r="D907" s="77" t="s">
        <v>957</v>
      </c>
      <c r="E907" s="78" t="s">
        <v>452</v>
      </c>
      <c r="F907" s="53">
        <f t="shared" si="151"/>
        <v>10432981.619999999</v>
      </c>
      <c r="G907" s="53">
        <f t="shared" si="151"/>
        <v>4220770.1500000004</v>
      </c>
      <c r="H907" s="37">
        <f t="shared" si="152"/>
        <v>6212211.4699999988</v>
      </c>
    </row>
    <row r="908" spans="1:8" ht="30.75" customHeight="1" x14ac:dyDescent="0.2">
      <c r="A908" s="30" t="s">
        <v>600</v>
      </c>
      <c r="B908" s="116" t="s">
        <v>871</v>
      </c>
      <c r="C908" s="117" t="s">
        <v>973</v>
      </c>
      <c r="D908" s="77" t="s">
        <v>835</v>
      </c>
      <c r="E908" s="63" t="s">
        <v>452</v>
      </c>
      <c r="F908" s="53">
        <f>F909+F913</f>
        <v>10432981.619999999</v>
      </c>
      <c r="G908" s="53">
        <f>G909+G913</f>
        <v>4220770.1500000004</v>
      </c>
      <c r="H908" s="37">
        <f t="shared" ref="H908:H914" si="153">F908-G908</f>
        <v>6212211.4699999988</v>
      </c>
    </row>
    <row r="909" spans="1:8" ht="56.25" customHeight="1" outlineLevel="1" x14ac:dyDescent="0.2">
      <c r="A909" s="27" t="s">
        <v>341</v>
      </c>
      <c r="B909" s="116" t="s">
        <v>871</v>
      </c>
      <c r="C909" s="117" t="s">
        <v>973</v>
      </c>
      <c r="D909" s="77" t="s">
        <v>835</v>
      </c>
      <c r="E909" s="63" t="s">
        <v>467</v>
      </c>
      <c r="F909" s="53">
        <f>F910</f>
        <v>10419482</v>
      </c>
      <c r="G909" s="53">
        <f>G910</f>
        <v>4220770.1500000004</v>
      </c>
      <c r="H909" s="37">
        <f t="shared" si="153"/>
        <v>6198711.8499999996</v>
      </c>
    </row>
    <row r="910" spans="1:8" ht="33" customHeight="1" outlineLevel="2" x14ac:dyDescent="0.2">
      <c r="A910" s="27" t="s">
        <v>468</v>
      </c>
      <c r="B910" s="116" t="s">
        <v>871</v>
      </c>
      <c r="C910" s="117" t="s">
        <v>973</v>
      </c>
      <c r="D910" s="77" t="s">
        <v>835</v>
      </c>
      <c r="E910" s="63" t="s">
        <v>469</v>
      </c>
      <c r="F910" s="53">
        <f>F911+F912</f>
        <v>10419482</v>
      </c>
      <c r="G910" s="53">
        <f>G911+G912</f>
        <v>4220770.1500000004</v>
      </c>
      <c r="H910" s="37">
        <f t="shared" si="153"/>
        <v>6198711.8499999996</v>
      </c>
    </row>
    <row r="911" spans="1:8" ht="33" customHeight="1" outlineLevel="2" x14ac:dyDescent="0.2">
      <c r="A911" s="27" t="s">
        <v>343</v>
      </c>
      <c r="B911" s="116" t="s">
        <v>871</v>
      </c>
      <c r="C911" s="117" t="s">
        <v>973</v>
      </c>
      <c r="D911" s="77" t="s">
        <v>835</v>
      </c>
      <c r="E911" s="63" t="s">
        <v>920</v>
      </c>
      <c r="F911" s="67">
        <v>8002700</v>
      </c>
      <c r="G911" s="68">
        <v>3260255.02</v>
      </c>
      <c r="H911" s="82">
        <f t="shared" si="153"/>
        <v>4742444.9800000004</v>
      </c>
    </row>
    <row r="912" spans="1:8" ht="45.75" customHeight="1" outlineLevel="2" x14ac:dyDescent="0.2">
      <c r="A912" s="27" t="s">
        <v>344</v>
      </c>
      <c r="B912" s="116" t="s">
        <v>871</v>
      </c>
      <c r="C912" s="117" t="s">
        <v>973</v>
      </c>
      <c r="D912" s="77" t="s">
        <v>835</v>
      </c>
      <c r="E912" s="63" t="s">
        <v>921</v>
      </c>
      <c r="F912" s="67">
        <v>2416782</v>
      </c>
      <c r="G912" s="68">
        <v>960515.13</v>
      </c>
      <c r="H912" s="82">
        <f t="shared" si="153"/>
        <v>1456266.87</v>
      </c>
    </row>
    <row r="913" spans="1:8" ht="30.75" customHeight="1" x14ac:dyDescent="0.2">
      <c r="A913" s="27" t="s">
        <v>348</v>
      </c>
      <c r="B913" s="116" t="s">
        <v>871</v>
      </c>
      <c r="C913" s="117" t="s">
        <v>973</v>
      </c>
      <c r="D913" s="77" t="s">
        <v>835</v>
      </c>
      <c r="E913" s="63" t="s">
        <v>339</v>
      </c>
      <c r="F913" s="53">
        <f>F914</f>
        <v>13499.62</v>
      </c>
      <c r="G913" s="53">
        <f>G914</f>
        <v>0</v>
      </c>
      <c r="H913" s="37">
        <f t="shared" si="153"/>
        <v>13499.62</v>
      </c>
    </row>
    <row r="914" spans="1:8" ht="34.5" customHeight="1" x14ac:dyDescent="0.2">
      <c r="A914" s="27" t="s">
        <v>459</v>
      </c>
      <c r="B914" s="116" t="s">
        <v>871</v>
      </c>
      <c r="C914" s="117" t="s">
        <v>973</v>
      </c>
      <c r="D914" s="77" t="s">
        <v>835</v>
      </c>
      <c r="E914" s="63" t="s">
        <v>460</v>
      </c>
      <c r="F914" s="53">
        <f>F915</f>
        <v>13499.62</v>
      </c>
      <c r="G914" s="53">
        <f>G915</f>
        <v>0</v>
      </c>
      <c r="H914" s="37">
        <f t="shared" si="153"/>
        <v>13499.62</v>
      </c>
    </row>
    <row r="915" spans="1:8" ht="34.5" customHeight="1" x14ac:dyDescent="0.2">
      <c r="A915" s="132" t="s">
        <v>350</v>
      </c>
      <c r="B915" s="116" t="s">
        <v>871</v>
      </c>
      <c r="C915" s="117" t="s">
        <v>973</v>
      </c>
      <c r="D915" s="77" t="s">
        <v>835</v>
      </c>
      <c r="E915" s="63" t="s">
        <v>880</v>
      </c>
      <c r="F915" s="68">
        <v>13499.62</v>
      </c>
      <c r="G915" s="68">
        <v>0</v>
      </c>
      <c r="H915" s="82">
        <f>F915-G915</f>
        <v>13499.62</v>
      </c>
    </row>
    <row r="916" spans="1:8" ht="34.5" customHeight="1" x14ac:dyDescent="0.2">
      <c r="A916" s="133" t="s">
        <v>427</v>
      </c>
      <c r="B916" s="191" t="s">
        <v>14</v>
      </c>
      <c r="C916" s="192"/>
      <c r="D916" s="192"/>
      <c r="E916" s="193"/>
      <c r="F916" s="91">
        <v>-114748617</v>
      </c>
      <c r="G916" s="92">
        <v>-24577373.030000001</v>
      </c>
      <c r="H916" s="44" t="s">
        <v>14</v>
      </c>
    </row>
  </sheetData>
  <autoFilter ref="A5:H916">
    <filterColumn colId="1" showButton="0"/>
    <filterColumn colId="2" showButton="0"/>
    <filterColumn colId="3" showButton="0"/>
  </autoFilter>
  <mergeCells count="6">
    <mergeCell ref="B6:E7"/>
    <mergeCell ref="B916:E916"/>
    <mergeCell ref="A1:H1"/>
    <mergeCell ref="B4:E4"/>
    <mergeCell ref="B5:E5"/>
    <mergeCell ref="A2:H2"/>
  </mergeCells>
  <pageMargins left="0.7" right="0.7" top="0.75" bottom="0.75" header="0.3" footer="0.3"/>
  <pageSetup paperSize="9" scale="7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view="pageBreakPreview" zoomScaleNormal="100" zoomScaleSheetLayoutView="100" workbookViewId="0">
      <selection activeCell="F7" sqref="F7"/>
    </sheetView>
  </sheetViews>
  <sheetFormatPr defaultColWidth="9.375" defaultRowHeight="15" x14ac:dyDescent="0.25"/>
  <cols>
    <col min="1" max="1" width="49.5" style="1" customWidth="1"/>
    <col min="2" max="2" width="3.75" style="1" customWidth="1"/>
    <col min="3" max="3" width="20.125" style="1" customWidth="1"/>
    <col min="4" max="6" width="14" style="1" customWidth="1"/>
    <col min="7" max="7" width="6.875" style="1" customWidth="1"/>
    <col min="8" max="16384" width="9.375" style="1"/>
  </cols>
  <sheetData>
    <row r="1" spans="1:7" ht="10.5" customHeight="1" x14ac:dyDescent="0.25">
      <c r="A1" s="7"/>
      <c r="B1" s="11"/>
      <c r="C1" s="8"/>
      <c r="D1" s="5"/>
      <c r="E1" s="5"/>
      <c r="F1" s="2"/>
      <c r="G1" s="2"/>
    </row>
    <row r="2" spans="1:7" x14ac:dyDescent="0.25">
      <c r="A2" s="201" t="s">
        <v>977</v>
      </c>
      <c r="B2" s="202"/>
      <c r="C2" s="202"/>
      <c r="D2" s="203"/>
      <c r="E2" s="203"/>
      <c r="F2" s="203"/>
    </row>
    <row r="3" spans="1:7" ht="14.1" customHeight="1" x14ac:dyDescent="0.25">
      <c r="A3" s="12"/>
      <c r="B3" s="13"/>
      <c r="C3" s="10"/>
      <c r="D3" s="9"/>
      <c r="E3" s="4"/>
      <c r="F3" s="2"/>
      <c r="G3" s="2"/>
    </row>
    <row r="4" spans="1:7" ht="11.45" customHeight="1" x14ac:dyDescent="0.25">
      <c r="A4" s="179" t="s">
        <v>4</v>
      </c>
      <c r="B4" s="179" t="s">
        <v>1</v>
      </c>
      <c r="C4" s="179" t="s">
        <v>428</v>
      </c>
      <c r="D4" s="181" t="s">
        <v>3</v>
      </c>
      <c r="E4" s="181" t="s">
        <v>5</v>
      </c>
      <c r="F4" s="183" t="s">
        <v>445</v>
      </c>
      <c r="G4" s="2"/>
    </row>
    <row r="5" spans="1:7" ht="138" customHeight="1" x14ac:dyDescent="0.25">
      <c r="A5" s="180"/>
      <c r="B5" s="180"/>
      <c r="C5" s="180"/>
      <c r="D5" s="182"/>
      <c r="E5" s="182"/>
      <c r="F5" s="184"/>
      <c r="G5" s="2"/>
    </row>
    <row r="6" spans="1:7" ht="11.45" customHeight="1" x14ac:dyDescent="0.25">
      <c r="A6" s="153" t="s">
        <v>6</v>
      </c>
      <c r="B6" s="153" t="s">
        <v>7</v>
      </c>
      <c r="C6" s="153" t="s">
        <v>8</v>
      </c>
      <c r="D6" s="154" t="s">
        <v>9</v>
      </c>
      <c r="E6" s="154" t="s">
        <v>10</v>
      </c>
      <c r="F6" s="154" t="s">
        <v>11</v>
      </c>
      <c r="G6" s="2"/>
    </row>
    <row r="7" spans="1:7" ht="38.25" customHeight="1" x14ac:dyDescent="0.25">
      <c r="A7" s="159" t="s">
        <v>429</v>
      </c>
      <c r="B7" s="160" t="s">
        <v>430</v>
      </c>
      <c r="C7" s="161" t="s">
        <v>14</v>
      </c>
      <c r="D7" s="162">
        <v>114748617</v>
      </c>
      <c r="E7" s="162">
        <v>24577373.030000001</v>
      </c>
      <c r="F7" s="163">
        <f>D7-E7</f>
        <v>90171243.969999999</v>
      </c>
      <c r="G7" s="2"/>
    </row>
    <row r="8" spans="1:7" ht="19.5" customHeight="1" x14ac:dyDescent="0.25">
      <c r="A8" s="164" t="s">
        <v>431</v>
      </c>
      <c r="B8" s="165"/>
      <c r="C8" s="166"/>
      <c r="D8" s="166"/>
      <c r="E8" s="166"/>
      <c r="F8" s="167"/>
      <c r="G8" s="2"/>
    </row>
    <row r="9" spans="1:7" ht="24.75" customHeight="1" x14ac:dyDescent="0.25">
      <c r="A9" s="168" t="s">
        <v>433</v>
      </c>
      <c r="B9" s="169" t="s">
        <v>434</v>
      </c>
      <c r="C9" s="170" t="s">
        <v>14</v>
      </c>
      <c r="D9" s="171">
        <f>D10</f>
        <v>114748617</v>
      </c>
      <c r="E9" s="171">
        <f>E10</f>
        <v>24577373.030000001</v>
      </c>
      <c r="F9" s="172">
        <f>D9-E9</f>
        <v>90171243.969999999</v>
      </c>
      <c r="G9" s="2"/>
    </row>
    <row r="10" spans="1:7" ht="26.25" x14ac:dyDescent="0.25">
      <c r="A10" s="173" t="s">
        <v>435</v>
      </c>
      <c r="B10" s="174" t="s">
        <v>434</v>
      </c>
      <c r="C10" s="170" t="s">
        <v>436</v>
      </c>
      <c r="D10" s="171">
        <v>114748617</v>
      </c>
      <c r="E10" s="171">
        <v>24577373.030000001</v>
      </c>
      <c r="F10" s="172">
        <f t="shared" ref="F10" si="0">D10-E10</f>
        <v>90171243.969999999</v>
      </c>
      <c r="G10" s="2"/>
    </row>
    <row r="11" spans="1:7" ht="24.75" customHeight="1" x14ac:dyDescent="0.25">
      <c r="A11" s="168" t="s">
        <v>437</v>
      </c>
      <c r="B11" s="169" t="s">
        <v>438</v>
      </c>
      <c r="C11" s="170" t="s">
        <v>14</v>
      </c>
      <c r="D11" s="171">
        <f>D12</f>
        <v>-1269283055.98</v>
      </c>
      <c r="E11" s="171">
        <f>E12</f>
        <v>-503314968.92000002</v>
      </c>
      <c r="F11" s="141" t="s">
        <v>14</v>
      </c>
      <c r="G11" s="2"/>
    </row>
    <row r="12" spans="1:7" ht="26.25" x14ac:dyDescent="0.25">
      <c r="A12" s="173" t="s">
        <v>439</v>
      </c>
      <c r="B12" s="174" t="s">
        <v>438</v>
      </c>
      <c r="C12" s="170" t="s">
        <v>440</v>
      </c>
      <c r="D12" s="171">
        <v>-1269283055.98</v>
      </c>
      <c r="E12" s="171">
        <v>-503314968.92000002</v>
      </c>
      <c r="F12" s="141" t="s">
        <v>14</v>
      </c>
      <c r="G12" s="2"/>
    </row>
    <row r="13" spans="1:7" ht="24.75" customHeight="1" x14ac:dyDescent="0.25">
      <c r="A13" s="168" t="s">
        <v>441</v>
      </c>
      <c r="B13" s="169" t="s">
        <v>442</v>
      </c>
      <c r="C13" s="170" t="s">
        <v>14</v>
      </c>
      <c r="D13" s="171">
        <f>D14</f>
        <v>1386388330.97</v>
      </c>
      <c r="E13" s="171">
        <f>E14</f>
        <v>527892341.94999999</v>
      </c>
      <c r="F13" s="141" t="s">
        <v>14</v>
      </c>
      <c r="G13" s="2"/>
    </row>
    <row r="14" spans="1:7" ht="26.25" x14ac:dyDescent="0.25">
      <c r="A14" s="173" t="s">
        <v>443</v>
      </c>
      <c r="B14" s="174" t="s">
        <v>442</v>
      </c>
      <c r="C14" s="170" t="s">
        <v>444</v>
      </c>
      <c r="D14" s="171">
        <v>1386388330.97</v>
      </c>
      <c r="E14" s="171">
        <v>527892341.94999999</v>
      </c>
      <c r="F14" s="141" t="s">
        <v>14</v>
      </c>
      <c r="G14" s="2"/>
    </row>
    <row r="15" spans="1:7" ht="12.95" customHeight="1" x14ac:dyDescent="0.25">
      <c r="A15" s="155"/>
      <c r="B15" s="156"/>
      <c r="C15" s="156"/>
      <c r="D15" s="157"/>
      <c r="E15" s="158"/>
      <c r="F15" s="158"/>
      <c r="G15" s="2"/>
    </row>
    <row r="16" spans="1:7" ht="12.95" customHeight="1" x14ac:dyDescent="0.25">
      <c r="A16" s="3"/>
      <c r="B16" s="3"/>
      <c r="C16" s="3"/>
      <c r="D16" s="6"/>
      <c r="E16" s="6"/>
      <c r="F16" s="2"/>
      <c r="G16" s="2"/>
    </row>
  </sheetData>
  <mergeCells count="7">
    <mergeCell ref="A2:F2"/>
    <mergeCell ref="F4:F5"/>
    <mergeCell ref="A4:A5"/>
    <mergeCell ref="B4:B5"/>
    <mergeCell ref="C4:C5"/>
    <mergeCell ref="D4:D5"/>
    <mergeCell ref="E4:E5"/>
  </mergeCells>
  <pageMargins left="0.78740157480314965" right="0.59055118110236227" top="0.59055118110236227" bottom="0.39370078740157483" header="0" footer="0"/>
  <pageSetup paperSize="9" scale="76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92E38D4-50B1-4C0D-AA8F-17E8DAA0B66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cp:lastPrinted>2025-07-11T02:18:37Z</cp:lastPrinted>
  <dcterms:created xsi:type="dcterms:W3CDTF">2025-04-11T00:19:37Z</dcterms:created>
  <dcterms:modified xsi:type="dcterms:W3CDTF">2025-07-16T23:27:57Z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950_Орг=20024_Ф=0503317M_Период=март 2025 года.xlsx</vt:lpwstr>
  </property>
  <property fmtid="{D5CDD505-2E9C-101B-9397-08002B2CF9AE}" pid="3" name="Название отчета">
    <vt:lpwstr>950_Орг=20024_Ф=0503317M_Период=март 2025 года.xlsx</vt:lpwstr>
  </property>
  <property fmtid="{D5CDD505-2E9C-101B-9397-08002B2CF9AE}" pid="4" name="Версия клиента">
    <vt:lpwstr>23.1.0.38984 (.NET Core 3.1)</vt:lpwstr>
  </property>
  <property fmtid="{D5CDD505-2E9C-101B-9397-08002B2CF9AE}" pid="5" name="Тип сервера">
    <vt:lpwstr>PostgreSQL</vt:lpwstr>
  </property>
  <property fmtid="{D5CDD505-2E9C-101B-9397-08002B2CF9AE}" pid="6" name="Сервер">
    <vt:lpwstr>svod-db.primorsky.local</vt:lpwstr>
  </property>
  <property fmtid="{D5CDD505-2E9C-101B-9397-08002B2CF9AE}" pid="7" name="База">
    <vt:lpwstr>svod_smart_krai</vt:lpwstr>
  </property>
  <property fmtid="{D5CDD505-2E9C-101B-9397-08002B2CF9AE}" pid="8" name="Пользователь">
    <vt:lpwstr>rn20024_2</vt:lpwstr>
  </property>
  <property fmtid="{D5CDD505-2E9C-101B-9397-08002B2CF9AE}" pid="9" name="Шаблон">
    <vt:lpwstr>0503317G_20220101_1.xlt</vt:lpwstr>
  </property>
  <property fmtid="{D5CDD505-2E9C-101B-9397-08002B2CF9AE}" pid="10" name="Локальная база">
    <vt:lpwstr>не используется</vt:lpwstr>
  </property>
</Properties>
</file>